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240" yWindow="120" windowWidth="20115" windowHeight="7995"/>
  </bookViews>
  <sheets>
    <sheet name="Итог 2018" sheetId="8" r:id="rId1"/>
  </sheets>
  <calcPr calcId="152511"/>
</workbook>
</file>

<file path=xl/calcChain.xml><?xml version="1.0" encoding="utf-8"?>
<calcChain xmlns="http://schemas.openxmlformats.org/spreadsheetml/2006/main">
  <c r="H18" i="8" l="1"/>
  <c r="H17" i="8"/>
  <c r="E18" i="8"/>
  <c r="E17" i="8"/>
  <c r="N18" i="8"/>
  <c r="N17" i="8"/>
  <c r="K18" i="8"/>
  <c r="K17" i="8"/>
  <c r="K38" i="8"/>
  <c r="K37" i="8"/>
  <c r="H38" i="8"/>
  <c r="H37" i="8"/>
  <c r="H36" i="8"/>
  <c r="K16" i="8" l="1"/>
  <c r="N16" i="8"/>
  <c r="H16" i="8"/>
  <c r="E16" i="8"/>
  <c r="K36" i="8"/>
  <c r="H15" i="8"/>
  <c r="N15" i="8"/>
  <c r="K15" i="8"/>
  <c r="N35" i="8"/>
  <c r="E15" i="8"/>
  <c r="K35" i="8"/>
  <c r="H35" i="8"/>
  <c r="N14" i="8" l="1"/>
  <c r="K14" i="8"/>
  <c r="H14" i="8"/>
  <c r="E14" i="8"/>
  <c r="K34" i="8" l="1"/>
  <c r="H34" i="8"/>
  <c r="K33" i="8"/>
  <c r="H33" i="8"/>
  <c r="N13" i="8"/>
  <c r="E13" i="8"/>
  <c r="H13" i="8"/>
  <c r="K13" i="8"/>
  <c r="N12" i="8"/>
  <c r="K12" i="8"/>
  <c r="H12" i="8"/>
  <c r="E12" i="8"/>
  <c r="N32" i="8"/>
  <c r="K32" i="8"/>
  <c r="H32" i="8"/>
  <c r="N11" i="8" l="1"/>
  <c r="E11" i="8"/>
  <c r="H11" i="8"/>
  <c r="K11" i="8"/>
  <c r="K31" i="8" l="1"/>
  <c r="N31" i="8" s="1"/>
  <c r="H31" i="8"/>
  <c r="N10" i="8"/>
  <c r="K10" i="8"/>
  <c r="H10" i="8"/>
  <c r="E10" i="8"/>
  <c r="N30" i="8"/>
  <c r="K30" i="8"/>
  <c r="H30" i="8"/>
  <c r="H9" i="8"/>
  <c r="E9" i="8"/>
  <c r="K9" i="8"/>
  <c r="N9" i="8"/>
  <c r="N29" i="8"/>
  <c r="K29" i="8"/>
  <c r="H29" i="8"/>
  <c r="N28" i="8" l="1"/>
  <c r="K28" i="8"/>
  <c r="H28" i="8"/>
  <c r="N8" i="8"/>
  <c r="K8" i="8"/>
  <c r="H8" i="8"/>
  <c r="E8" i="8"/>
  <c r="E60" i="8" l="1"/>
  <c r="D60" i="8"/>
  <c r="C60" i="8"/>
  <c r="O60" i="8"/>
  <c r="E81" i="8"/>
  <c r="D81" i="8"/>
  <c r="C81" i="8"/>
  <c r="N7" i="8"/>
  <c r="K7" i="8"/>
  <c r="E7" i="8"/>
  <c r="D39" i="8"/>
  <c r="C39" i="8"/>
  <c r="D19" i="8"/>
  <c r="C19" i="8"/>
  <c r="N27" i="8"/>
  <c r="K27" i="8"/>
  <c r="H27" i="8"/>
  <c r="E19" i="8" l="1"/>
  <c r="H7" i="8"/>
  <c r="K81" i="8" l="1"/>
  <c r="J81" i="8"/>
  <c r="I81" i="8"/>
  <c r="H81" i="8"/>
  <c r="G81" i="8"/>
  <c r="F81" i="8"/>
  <c r="B70" i="8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N60" i="8"/>
  <c r="M60" i="8"/>
  <c r="L60" i="8"/>
  <c r="K60" i="8"/>
  <c r="J60" i="8"/>
  <c r="I60" i="8"/>
  <c r="H60" i="8"/>
  <c r="G60" i="8"/>
  <c r="F60" i="8"/>
  <c r="B49" i="8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M39" i="8"/>
  <c r="L39" i="8"/>
  <c r="J39" i="8"/>
  <c r="I39" i="8"/>
  <c r="G39" i="8"/>
  <c r="F39" i="8"/>
  <c r="B28" i="8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M19" i="8"/>
  <c r="L19" i="8"/>
  <c r="J19" i="8"/>
  <c r="I19" i="8"/>
  <c r="G19" i="8"/>
  <c r="F19" i="8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K39" i="8" l="1"/>
  <c r="N39" i="8"/>
  <c r="N19" i="8"/>
  <c r="K19" i="8"/>
  <c r="H19" i="8"/>
  <c r="H39" i="8"/>
</calcChain>
</file>

<file path=xl/sharedStrings.xml><?xml version="1.0" encoding="utf-8"?>
<sst xmlns="http://schemas.openxmlformats.org/spreadsheetml/2006/main" count="104" uniqueCount="20">
  <si>
    <t>Расчетный период</t>
  </si>
  <si>
    <t>Уровень напряжения</t>
  </si>
  <si>
    <t>ВН</t>
  </si>
  <si>
    <t>СН2</t>
  </si>
  <si>
    <t>НН</t>
  </si>
  <si>
    <t>кВт*ч</t>
  </si>
  <si>
    <t>руб.</t>
  </si>
  <si>
    <t>цена</t>
  </si>
  <si>
    <t>ООО"ИЖЭК"</t>
  </si>
  <si>
    <t>ООО"Никольская эл.сетевая компания"</t>
  </si>
  <si>
    <t>ЗАО"КСК"</t>
  </si>
  <si>
    <t>Объм фактического полезного отпуска электроэнергии (мощности) по уровням напряжения  на территории г. Санкт-Петербург за 2018 год</t>
  </si>
  <si>
    <t>ИТОГО за 2018 г.</t>
  </si>
  <si>
    <t>Объм фактического полезного отпуска электроэнергии (мощности) по уровням напряжения  на территории Ленинградской области за 2018 год</t>
  </si>
  <si>
    <t>Объм фактического полезного отпуска электроэнергии в разрезе территориальных сетевых компаний (прочие потребители)  г.Санкт-Петербург за 2018 год</t>
  </si>
  <si>
    <t>ПАО"ФСК ЕЭС"</t>
  </si>
  <si>
    <t>Объм фактического полезного отпуска электроэнергии в разрезе территориальных сетевых компаний  (прочие потребители) Ленинградская область за 2018 год</t>
  </si>
  <si>
    <t>ПАО"Ленэнерго"</t>
  </si>
  <si>
    <t>АО"ЛОЭСК"</t>
  </si>
  <si>
    <t>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</si>
</sst>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\ yyyy;@"/>
    <numFmt numFmtId="165" formatCode="#,##0.0"/>
    <numFmt numFmtId="166" formatCode="#,##0.000000"/>
    <numFmt numFmtId="167" formatCode="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/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3" fontId="0" fillId="0" borderId="0" xfId="0" applyNumberFormat="1" applyBorder="1"/>
    <xf numFmtId="0" fontId="0" fillId="0" borderId="0" xfId="0" applyBorder="1"/>
    <xf numFmtId="4" fontId="0" fillId="0" borderId="1" xfId="0" applyNumberFormat="1" applyFill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 wrapText="1"/>
    </xf>
    <xf numFmtId="4" fontId="0" fillId="0" borderId="0" xfId="0" applyNumberFormat="1"/>
    <xf numFmtId="165" fontId="1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1"/>
  <sheetViews>
    <sheetView tabSelected="1" zoomScale="55" zoomScaleNormal="55" workbookViewId="0"/>
  </sheetViews>
  <sheetFormatPr defaultRowHeight="15" x14ac:dyDescent="0.25"/>
  <cols>
    <col min="1" max="1" width="3.85546875" customWidth="1"/>
    <col min="2" max="6" width="17.7109375" customWidth="1"/>
    <col min="7" max="7" width="19.140625" customWidth="1"/>
    <col min="8" max="14" width="17.7109375" customWidth="1"/>
    <col min="15" max="15" width="20.5703125" customWidth="1"/>
    <col min="16" max="16" width="17.7109375" customWidth="1"/>
    <col min="17" max="17" width="15.140625" customWidth="1"/>
  </cols>
  <sheetData>
    <row r="2" spans="1:17" ht="15.75" x14ac:dyDescent="0.25">
      <c r="B2" s="64" t="s">
        <v>11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40"/>
      <c r="P2" s="40"/>
    </row>
    <row r="3" spans="1:17" ht="15.75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40"/>
      <c r="P3" s="40"/>
    </row>
    <row r="4" spans="1:17" x14ac:dyDescent="0.25">
      <c r="B4" s="74" t="s">
        <v>0</v>
      </c>
      <c r="C4" s="76" t="s">
        <v>1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  <c r="O4" s="42"/>
      <c r="P4" s="42"/>
    </row>
    <row r="5" spans="1:17" x14ac:dyDescent="0.25">
      <c r="B5" s="74"/>
      <c r="C5" s="79" t="s">
        <v>19</v>
      </c>
      <c r="D5" s="80"/>
      <c r="E5" s="81"/>
      <c r="F5" s="75" t="s">
        <v>2</v>
      </c>
      <c r="G5" s="75"/>
      <c r="H5" s="75"/>
      <c r="I5" s="75" t="s">
        <v>3</v>
      </c>
      <c r="J5" s="75"/>
      <c r="K5" s="75"/>
      <c r="L5" s="75" t="s">
        <v>4</v>
      </c>
      <c r="M5" s="75"/>
      <c r="N5" s="75"/>
      <c r="O5" s="43"/>
      <c r="P5" s="43"/>
    </row>
    <row r="6" spans="1:17" x14ac:dyDescent="0.25">
      <c r="B6" s="74"/>
      <c r="C6" s="1" t="s">
        <v>5</v>
      </c>
      <c r="D6" s="1" t="s">
        <v>6</v>
      </c>
      <c r="E6" s="1" t="s">
        <v>7</v>
      </c>
      <c r="F6" s="1" t="s">
        <v>5</v>
      </c>
      <c r="G6" s="1" t="s">
        <v>6</v>
      </c>
      <c r="H6" s="1" t="s">
        <v>7</v>
      </c>
      <c r="I6" s="1" t="s">
        <v>5</v>
      </c>
      <c r="J6" s="1" t="s">
        <v>6</v>
      </c>
      <c r="K6" s="1" t="s">
        <v>7</v>
      </c>
      <c r="L6" s="1" t="s">
        <v>5</v>
      </c>
      <c r="M6" s="1" t="s">
        <v>6</v>
      </c>
      <c r="N6" s="1" t="s">
        <v>7</v>
      </c>
      <c r="O6" s="44"/>
      <c r="P6" s="44"/>
    </row>
    <row r="7" spans="1:17" x14ac:dyDescent="0.25">
      <c r="B7" s="2">
        <v>43104</v>
      </c>
      <c r="C7" s="23">
        <v>436556</v>
      </c>
      <c r="D7" s="9">
        <v>1485403.73</v>
      </c>
      <c r="E7" s="17">
        <f t="shared" ref="E7:E18" si="0">ROUND(D7/C7,6)</f>
        <v>3.4025500000000002</v>
      </c>
      <c r="F7" s="23">
        <v>16141379</v>
      </c>
      <c r="G7" s="9">
        <v>58513386.189999998</v>
      </c>
      <c r="H7" s="17">
        <f t="shared" ref="H7:H18" si="1">ROUND(G7/F7,6)</f>
        <v>3.6250550000000001</v>
      </c>
      <c r="I7" s="23">
        <v>33495666</v>
      </c>
      <c r="J7" s="9">
        <v>183445180.08929995</v>
      </c>
      <c r="K7" s="17">
        <f t="shared" ref="K7:K18" si="2">ROUND(J7/I7,6)</f>
        <v>5.4766839999999997</v>
      </c>
      <c r="L7" s="23">
        <v>531967</v>
      </c>
      <c r="M7" s="33">
        <v>2828792.02</v>
      </c>
      <c r="N7" s="10">
        <f t="shared" ref="N7:N18" si="3">ROUND(M7/L7,6)</f>
        <v>5.3176079999999999</v>
      </c>
      <c r="O7" s="45"/>
      <c r="P7" s="45"/>
      <c r="Q7" s="37"/>
    </row>
    <row r="8" spans="1:17" x14ac:dyDescent="0.25">
      <c r="B8" s="2">
        <f>B7+30</f>
        <v>43134</v>
      </c>
      <c r="C8" s="23">
        <v>453259</v>
      </c>
      <c r="D8" s="9">
        <v>1570169.9500000002</v>
      </c>
      <c r="E8" s="17">
        <f t="shared" si="0"/>
        <v>3.464178</v>
      </c>
      <c r="F8" s="23">
        <v>15498070.000000002</v>
      </c>
      <c r="G8" s="9">
        <v>58664188.340000004</v>
      </c>
      <c r="H8" s="17">
        <f t="shared" si="1"/>
        <v>3.7852579999999998</v>
      </c>
      <c r="I8" s="23">
        <v>34087395</v>
      </c>
      <c r="J8" s="9">
        <v>189069496.99812493</v>
      </c>
      <c r="K8" s="17">
        <f t="shared" si="2"/>
        <v>5.5466100000000003</v>
      </c>
      <c r="L8" s="23">
        <v>570033</v>
      </c>
      <c r="M8" s="33">
        <v>2982470.72</v>
      </c>
      <c r="N8" s="10">
        <f t="shared" si="3"/>
        <v>5.2321020000000003</v>
      </c>
      <c r="O8" s="45"/>
      <c r="P8" s="45"/>
    </row>
    <row r="9" spans="1:17" x14ac:dyDescent="0.25">
      <c r="B9" s="2">
        <f t="shared" ref="B9:B18" si="4">B8+30</f>
        <v>43164</v>
      </c>
      <c r="C9" s="23">
        <v>476121</v>
      </c>
      <c r="D9" s="9">
        <v>1555443.67</v>
      </c>
      <c r="E9" s="17">
        <f t="shared" si="0"/>
        <v>3.2669079999999999</v>
      </c>
      <c r="F9" s="23">
        <v>14811312</v>
      </c>
      <c r="G9" s="9">
        <v>54809974.93</v>
      </c>
      <c r="H9" s="17">
        <f t="shared" si="1"/>
        <v>3.7005479999999999</v>
      </c>
      <c r="I9" s="23">
        <v>35296585</v>
      </c>
      <c r="J9" s="9">
        <v>186206483.40334401</v>
      </c>
      <c r="K9" s="17">
        <f t="shared" si="2"/>
        <v>5.2754820000000002</v>
      </c>
      <c r="L9" s="23">
        <v>606505</v>
      </c>
      <c r="M9" s="33">
        <v>3018668.85</v>
      </c>
      <c r="N9" s="10">
        <f t="shared" si="3"/>
        <v>4.9771539999999996</v>
      </c>
      <c r="O9" s="45"/>
      <c r="P9" s="45"/>
    </row>
    <row r="10" spans="1:17" x14ac:dyDescent="0.25">
      <c r="B10" s="2">
        <f t="shared" si="4"/>
        <v>43194</v>
      </c>
      <c r="C10" s="23">
        <v>235454</v>
      </c>
      <c r="D10" s="9">
        <v>808287.94</v>
      </c>
      <c r="E10" s="17">
        <f t="shared" si="0"/>
        <v>3.4328910000000001</v>
      </c>
      <c r="F10" s="23">
        <v>13821022</v>
      </c>
      <c r="G10" s="9">
        <v>54675428.060000002</v>
      </c>
      <c r="H10" s="17">
        <f t="shared" si="1"/>
        <v>3.9559609999999998</v>
      </c>
      <c r="I10" s="23">
        <v>28459737</v>
      </c>
      <c r="J10" s="9">
        <v>158395543.442599</v>
      </c>
      <c r="K10" s="17">
        <f t="shared" si="2"/>
        <v>5.565601</v>
      </c>
      <c r="L10" s="23">
        <v>457408</v>
      </c>
      <c r="M10" s="33">
        <v>2476947.5700000003</v>
      </c>
      <c r="N10" s="10">
        <f t="shared" si="3"/>
        <v>5.4151819999999997</v>
      </c>
      <c r="O10" s="45"/>
      <c r="P10" s="45"/>
    </row>
    <row r="11" spans="1:17" x14ac:dyDescent="0.25">
      <c r="B11" s="2">
        <f t="shared" si="4"/>
        <v>43224</v>
      </c>
      <c r="C11" s="23">
        <v>221525</v>
      </c>
      <c r="D11" s="9">
        <v>752734.52</v>
      </c>
      <c r="E11" s="17">
        <f t="shared" si="0"/>
        <v>3.3979659999999998</v>
      </c>
      <c r="F11" s="23">
        <v>14157586</v>
      </c>
      <c r="G11" s="9">
        <v>51173727</v>
      </c>
      <c r="H11" s="17">
        <f t="shared" si="1"/>
        <v>3.6145800000000001</v>
      </c>
      <c r="I11" s="23">
        <v>24917172</v>
      </c>
      <c r="J11" s="9">
        <v>134047184.97668402</v>
      </c>
      <c r="K11" s="17">
        <f t="shared" si="2"/>
        <v>5.3797110000000004</v>
      </c>
      <c r="L11" s="23">
        <v>314554</v>
      </c>
      <c r="M11" s="33">
        <v>1712264.53</v>
      </c>
      <c r="N11" s="10">
        <f t="shared" si="3"/>
        <v>5.4434680000000002</v>
      </c>
      <c r="O11" s="54"/>
      <c r="P11" s="45"/>
    </row>
    <row r="12" spans="1:17" x14ac:dyDescent="0.25">
      <c r="B12" s="2">
        <f t="shared" si="4"/>
        <v>43254</v>
      </c>
      <c r="C12" s="23">
        <v>198628</v>
      </c>
      <c r="D12" s="9">
        <v>666881.47</v>
      </c>
      <c r="E12" s="17">
        <f t="shared" si="0"/>
        <v>3.3574389999999998</v>
      </c>
      <c r="F12" s="23">
        <v>14688940</v>
      </c>
      <c r="G12" s="9">
        <v>49846058.380000003</v>
      </c>
      <c r="H12" s="17">
        <f t="shared" si="1"/>
        <v>3.3934410000000002</v>
      </c>
      <c r="I12" s="23">
        <v>23976154</v>
      </c>
      <c r="J12" s="9">
        <v>126525055.95</v>
      </c>
      <c r="K12" s="17">
        <f t="shared" si="2"/>
        <v>5.2771210000000002</v>
      </c>
      <c r="L12" s="23">
        <v>310266</v>
      </c>
      <c r="M12" s="33">
        <v>1646871.2300000002</v>
      </c>
      <c r="N12" s="10">
        <f t="shared" si="3"/>
        <v>5.3079330000000002</v>
      </c>
      <c r="O12" s="55"/>
      <c r="P12" s="45"/>
    </row>
    <row r="13" spans="1:17" x14ac:dyDescent="0.25">
      <c r="B13" s="2">
        <f t="shared" si="4"/>
        <v>43284</v>
      </c>
      <c r="C13" s="23">
        <v>204424</v>
      </c>
      <c r="D13" s="9">
        <v>711068.54</v>
      </c>
      <c r="E13" s="17">
        <f t="shared" si="0"/>
        <v>3.4784000000000002</v>
      </c>
      <c r="F13" s="23">
        <v>15780415</v>
      </c>
      <c r="G13" s="9">
        <v>54984682.960000001</v>
      </c>
      <c r="H13" s="6">
        <f t="shared" si="1"/>
        <v>3.484362</v>
      </c>
      <c r="I13" s="23">
        <v>25354597</v>
      </c>
      <c r="J13" s="9">
        <v>136004262.88144499</v>
      </c>
      <c r="K13" s="6">
        <f t="shared" si="2"/>
        <v>5.3640869999999996</v>
      </c>
      <c r="L13" s="23">
        <v>292860</v>
      </c>
      <c r="M13" s="33">
        <v>1638783.5199999998</v>
      </c>
      <c r="N13" s="10">
        <f t="shared" si="3"/>
        <v>5.5957920000000003</v>
      </c>
      <c r="O13" s="45"/>
      <c r="P13" s="45"/>
    </row>
    <row r="14" spans="1:17" x14ac:dyDescent="0.25">
      <c r="A14" s="3"/>
      <c r="B14" s="2">
        <f t="shared" si="4"/>
        <v>43314</v>
      </c>
      <c r="C14" s="23">
        <v>219143</v>
      </c>
      <c r="D14" s="9">
        <v>750705.07000000007</v>
      </c>
      <c r="E14" s="17">
        <f t="shared" si="0"/>
        <v>3.42564</v>
      </c>
      <c r="F14" s="23">
        <v>14386668</v>
      </c>
      <c r="G14" s="9">
        <v>50167786.700000003</v>
      </c>
      <c r="H14" s="6">
        <f t="shared" si="1"/>
        <v>3.4871029999999998</v>
      </c>
      <c r="I14" s="23">
        <v>24988135</v>
      </c>
      <c r="J14" s="9">
        <v>133134472.96435501</v>
      </c>
      <c r="K14" s="6">
        <f t="shared" si="2"/>
        <v>5.3279079999999999</v>
      </c>
      <c r="L14" s="23">
        <v>289719</v>
      </c>
      <c r="M14" s="33">
        <v>1631797.5499999998</v>
      </c>
      <c r="N14" s="10">
        <f t="shared" si="3"/>
        <v>5.6323460000000001</v>
      </c>
      <c r="O14" s="45"/>
      <c r="P14" s="45"/>
    </row>
    <row r="15" spans="1:17" x14ac:dyDescent="0.25">
      <c r="B15" s="2">
        <f>B14+31</f>
        <v>43345</v>
      </c>
      <c r="C15" s="23">
        <v>275607</v>
      </c>
      <c r="D15" s="9">
        <v>1036913.72</v>
      </c>
      <c r="E15" s="6">
        <f t="shared" si="0"/>
        <v>3.7622909999999998</v>
      </c>
      <c r="F15" s="23">
        <v>14483902</v>
      </c>
      <c r="G15" s="9">
        <v>55114236.789999999</v>
      </c>
      <c r="H15" s="17">
        <f t="shared" si="1"/>
        <v>3.8052060000000001</v>
      </c>
      <c r="I15" s="23">
        <v>24771299</v>
      </c>
      <c r="J15" s="9">
        <v>140880738.45097202</v>
      </c>
      <c r="K15" s="6">
        <f t="shared" si="2"/>
        <v>5.6872569999999998</v>
      </c>
      <c r="L15" s="23">
        <v>313380</v>
      </c>
      <c r="M15" s="33">
        <v>1834127.3099999998</v>
      </c>
      <c r="N15" s="10">
        <f t="shared" si="3"/>
        <v>5.8527259999999997</v>
      </c>
      <c r="O15" s="45"/>
      <c r="P15" s="45"/>
    </row>
    <row r="16" spans="1:17" x14ac:dyDescent="0.25">
      <c r="B16" s="2">
        <f>B15+40</f>
        <v>43385</v>
      </c>
      <c r="C16" s="39">
        <v>380943</v>
      </c>
      <c r="D16" s="9">
        <v>1407701.1500000001</v>
      </c>
      <c r="E16" s="6">
        <f t="shared" si="0"/>
        <v>3.6953070000000001</v>
      </c>
      <c r="F16" s="39">
        <v>16893098</v>
      </c>
      <c r="G16" s="9">
        <v>63542334.564116001</v>
      </c>
      <c r="H16" s="6">
        <f t="shared" si="1"/>
        <v>3.7614380000000001</v>
      </c>
      <c r="I16" s="23">
        <v>28816340.199999999</v>
      </c>
      <c r="J16" s="9">
        <v>161860557.80280507</v>
      </c>
      <c r="K16" s="6">
        <f t="shared" si="2"/>
        <v>5.6169710000000004</v>
      </c>
      <c r="L16" s="58">
        <v>404958</v>
      </c>
      <c r="M16" s="59">
        <v>2283466.0499999998</v>
      </c>
      <c r="N16" s="10">
        <f t="shared" si="3"/>
        <v>5.6387729999999996</v>
      </c>
      <c r="O16" s="45"/>
      <c r="P16" s="45"/>
    </row>
    <row r="17" spans="2:17" x14ac:dyDescent="0.25">
      <c r="B17" s="2">
        <f t="shared" si="4"/>
        <v>43415</v>
      </c>
      <c r="C17" s="23">
        <v>439025</v>
      </c>
      <c r="D17" s="9">
        <v>1647416.53</v>
      </c>
      <c r="E17" s="6">
        <f t="shared" si="0"/>
        <v>3.7524440000000001</v>
      </c>
      <c r="F17" s="23">
        <v>17384971</v>
      </c>
      <c r="G17" s="9">
        <v>64244425.729999997</v>
      </c>
      <c r="H17" s="6">
        <f t="shared" si="1"/>
        <v>3.6953999999999998</v>
      </c>
      <c r="I17" s="23">
        <v>30896223.600000001</v>
      </c>
      <c r="J17" s="9">
        <v>175221903.65843096</v>
      </c>
      <c r="K17" s="17">
        <f t="shared" si="2"/>
        <v>5.6713050000000003</v>
      </c>
      <c r="L17" s="58">
        <v>458109</v>
      </c>
      <c r="M17" s="63">
        <v>2557825.7300000004</v>
      </c>
      <c r="N17" s="10">
        <f t="shared" si="3"/>
        <v>5.5834440000000001</v>
      </c>
      <c r="O17" s="45"/>
      <c r="P17" s="45"/>
    </row>
    <row r="18" spans="2:17" x14ac:dyDescent="0.25">
      <c r="B18" s="2">
        <f t="shared" si="4"/>
        <v>43445</v>
      </c>
      <c r="C18" s="23">
        <v>536247</v>
      </c>
      <c r="D18" s="9">
        <v>1935803.95</v>
      </c>
      <c r="E18" s="6">
        <f t="shared" si="0"/>
        <v>3.6099109999999999</v>
      </c>
      <c r="F18" s="23">
        <v>18427919</v>
      </c>
      <c r="G18" s="9">
        <v>66809929.829999998</v>
      </c>
      <c r="H18" s="6">
        <f t="shared" si="1"/>
        <v>3.6254729999999999</v>
      </c>
      <c r="I18" s="23">
        <v>35864389</v>
      </c>
      <c r="J18" s="9">
        <v>198076580.47594401</v>
      </c>
      <c r="K18" s="6">
        <f t="shared" si="2"/>
        <v>5.522932</v>
      </c>
      <c r="L18" s="23">
        <v>528936</v>
      </c>
      <c r="M18" s="6">
        <v>2869473.57</v>
      </c>
      <c r="N18" s="10">
        <f t="shared" si="3"/>
        <v>5.4249919999999996</v>
      </c>
      <c r="O18" s="45"/>
      <c r="P18" s="45"/>
    </row>
    <row r="19" spans="2:17" x14ac:dyDescent="0.25">
      <c r="B19" s="41" t="s">
        <v>12</v>
      </c>
      <c r="C19" s="24">
        <f>SUM(C7:C18)</f>
        <v>4076932</v>
      </c>
      <c r="D19" s="18">
        <f>SUM(D7:D18)</f>
        <v>14328530.239999998</v>
      </c>
      <c r="E19" s="4">
        <f>ROUND(D19/C19,6)</f>
        <v>3.5145369999999998</v>
      </c>
      <c r="F19" s="24">
        <f>SUM(F7:F18)</f>
        <v>186475282</v>
      </c>
      <c r="G19" s="18">
        <f>SUM(G7:G18)</f>
        <v>682546159.47411597</v>
      </c>
      <c r="H19" s="4">
        <f>ROUND(G19/F19,6)</f>
        <v>3.66025</v>
      </c>
      <c r="I19" s="38">
        <f>SUM(I7:I18)</f>
        <v>350923692.80000001</v>
      </c>
      <c r="J19" s="18">
        <f>SUM(J7:J18)</f>
        <v>1922867461.0940042</v>
      </c>
      <c r="K19" s="4">
        <f>ROUND(J19/I19,6)</f>
        <v>5.4794460000000003</v>
      </c>
      <c r="L19" s="24">
        <f>SUM(L7:L18)</f>
        <v>5078695</v>
      </c>
      <c r="M19" s="18">
        <f>SUM(M7:M18)</f>
        <v>27481488.649999999</v>
      </c>
      <c r="N19" s="4">
        <f>ROUND(M19/L19,6)</f>
        <v>5.4111320000000003</v>
      </c>
      <c r="O19" s="57"/>
      <c r="P19" s="46"/>
      <c r="Q19" s="37"/>
    </row>
    <row r="20" spans="2:17" x14ac:dyDescent="0.25">
      <c r="F20" s="5"/>
      <c r="G20" s="34"/>
      <c r="H20" s="34"/>
      <c r="I20" s="35"/>
      <c r="J20" s="34"/>
      <c r="K20" s="34"/>
      <c r="L20" s="35"/>
      <c r="M20" s="34"/>
      <c r="N20" s="34"/>
      <c r="O20" s="34"/>
      <c r="P20" s="34"/>
    </row>
    <row r="22" spans="2:17" s="15" customFormat="1" ht="15.75" x14ac:dyDescent="0.25">
      <c r="B22" s="64" t="s">
        <v>13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40"/>
      <c r="P22" s="40"/>
    </row>
    <row r="23" spans="2:17" ht="15.75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40"/>
      <c r="P23" s="40"/>
    </row>
    <row r="24" spans="2:17" x14ac:dyDescent="0.25">
      <c r="B24" s="74" t="s">
        <v>0</v>
      </c>
      <c r="C24" s="76" t="s">
        <v>1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8"/>
      <c r="O24" s="42"/>
      <c r="P24" s="42"/>
    </row>
    <row r="25" spans="2:17" x14ac:dyDescent="0.25">
      <c r="B25" s="74"/>
      <c r="C25" s="79" t="s">
        <v>19</v>
      </c>
      <c r="D25" s="80"/>
      <c r="E25" s="81"/>
      <c r="F25" s="75" t="s">
        <v>2</v>
      </c>
      <c r="G25" s="75"/>
      <c r="H25" s="75"/>
      <c r="I25" s="75" t="s">
        <v>3</v>
      </c>
      <c r="J25" s="75"/>
      <c r="K25" s="75"/>
      <c r="L25" s="75" t="s">
        <v>4</v>
      </c>
      <c r="M25" s="75"/>
      <c r="N25" s="75"/>
      <c r="O25" s="43"/>
      <c r="P25" s="43"/>
    </row>
    <row r="26" spans="2:17" x14ac:dyDescent="0.25">
      <c r="B26" s="74"/>
      <c r="C26" s="1" t="s">
        <v>5</v>
      </c>
      <c r="D26" s="1" t="s">
        <v>6</v>
      </c>
      <c r="E26" s="1" t="s">
        <v>7</v>
      </c>
      <c r="F26" s="1" t="s">
        <v>5</v>
      </c>
      <c r="G26" s="1" t="s">
        <v>6</v>
      </c>
      <c r="H26" s="1" t="s">
        <v>7</v>
      </c>
      <c r="I26" s="1" t="s">
        <v>5</v>
      </c>
      <c r="J26" s="1" t="s">
        <v>6</v>
      </c>
      <c r="K26" s="1" t="s">
        <v>7</v>
      </c>
      <c r="L26" s="1" t="s">
        <v>5</v>
      </c>
      <c r="M26" s="1" t="s">
        <v>6</v>
      </c>
      <c r="N26" s="1" t="s">
        <v>7</v>
      </c>
      <c r="O26" s="44"/>
      <c r="P26" s="44"/>
    </row>
    <row r="27" spans="2:17" x14ac:dyDescent="0.25">
      <c r="B27" s="2">
        <v>43104</v>
      </c>
      <c r="C27" s="22">
        <v>0</v>
      </c>
      <c r="D27" s="7">
        <v>0</v>
      </c>
      <c r="E27" s="17">
        <v>0</v>
      </c>
      <c r="F27" s="22">
        <v>18536030</v>
      </c>
      <c r="G27" s="7">
        <v>68771812.650000006</v>
      </c>
      <c r="H27" s="17">
        <f t="shared" ref="H27:H38" si="5">ROUND(G27/F27,6)</f>
        <v>3.7101690000000001</v>
      </c>
      <c r="I27" s="22">
        <v>165732</v>
      </c>
      <c r="J27" s="7">
        <v>744552.95</v>
      </c>
      <c r="K27" s="17">
        <f t="shared" ref="K27:K38" si="6">ROUND(J27/I27,6)</f>
        <v>4.4925119999999996</v>
      </c>
      <c r="L27" s="22">
        <v>34</v>
      </c>
      <c r="M27" s="6">
        <v>230.63</v>
      </c>
      <c r="N27" s="8">
        <f t="shared" ref="N27:N32" si="7">ROUND(M27/L27,6)</f>
        <v>6.7832350000000003</v>
      </c>
      <c r="O27" s="47"/>
      <c r="P27" s="47"/>
    </row>
    <row r="28" spans="2:17" x14ac:dyDescent="0.25">
      <c r="B28" s="2">
        <f>B27+30</f>
        <v>43134</v>
      </c>
      <c r="C28" s="22">
        <v>0</v>
      </c>
      <c r="D28" s="7">
        <v>0</v>
      </c>
      <c r="E28" s="17">
        <v>0</v>
      </c>
      <c r="F28" s="22">
        <v>15691751</v>
      </c>
      <c r="G28" s="7">
        <v>59718864.029999994</v>
      </c>
      <c r="H28" s="17">
        <f t="shared" si="5"/>
        <v>3.805749</v>
      </c>
      <c r="I28" s="22">
        <v>136386</v>
      </c>
      <c r="J28" s="7">
        <v>607214.16000000015</v>
      </c>
      <c r="K28" s="17">
        <f t="shared" si="6"/>
        <v>4.4521740000000003</v>
      </c>
      <c r="L28" s="22">
        <v>49</v>
      </c>
      <c r="M28" s="6">
        <v>335.51</v>
      </c>
      <c r="N28" s="8">
        <f t="shared" si="7"/>
        <v>6.847143</v>
      </c>
      <c r="O28" s="47"/>
      <c r="P28" s="47"/>
    </row>
    <row r="29" spans="2:17" x14ac:dyDescent="0.25">
      <c r="B29" s="2">
        <f t="shared" ref="B29:B38" si="8">B28+30</f>
        <v>43164</v>
      </c>
      <c r="C29" s="22">
        <v>0</v>
      </c>
      <c r="D29" s="7">
        <v>0</v>
      </c>
      <c r="E29" s="17">
        <v>0</v>
      </c>
      <c r="F29" s="22">
        <v>17727192</v>
      </c>
      <c r="G29" s="7">
        <v>63701438.399999999</v>
      </c>
      <c r="H29" s="17">
        <f t="shared" si="5"/>
        <v>3.5934309999999998</v>
      </c>
      <c r="I29" s="22">
        <v>147545</v>
      </c>
      <c r="J29" s="7">
        <v>645756.80000000005</v>
      </c>
      <c r="K29" s="17">
        <f t="shared" si="6"/>
        <v>4.3766769999999999</v>
      </c>
      <c r="L29" s="22">
        <v>54</v>
      </c>
      <c r="M29" s="6">
        <v>352.77</v>
      </c>
      <c r="N29" s="8">
        <f t="shared" si="7"/>
        <v>6.5327780000000004</v>
      </c>
      <c r="O29" s="47"/>
      <c r="P29" s="47"/>
    </row>
    <row r="30" spans="2:17" x14ac:dyDescent="0.25">
      <c r="B30" s="2">
        <f t="shared" si="8"/>
        <v>43194</v>
      </c>
      <c r="C30" s="22">
        <v>0</v>
      </c>
      <c r="D30" s="7">
        <v>0</v>
      </c>
      <c r="E30" s="17">
        <v>0</v>
      </c>
      <c r="F30" s="22">
        <v>11587623</v>
      </c>
      <c r="G30" s="7">
        <v>44840808.580000006</v>
      </c>
      <c r="H30" s="17">
        <f t="shared" si="5"/>
        <v>3.8697159999999999</v>
      </c>
      <c r="I30" s="22">
        <v>97423</v>
      </c>
      <c r="J30" s="7">
        <v>453483.3</v>
      </c>
      <c r="K30" s="17">
        <f t="shared" si="6"/>
        <v>4.6547869999999998</v>
      </c>
      <c r="L30" s="22">
        <v>47</v>
      </c>
      <c r="M30" s="6">
        <v>321.52</v>
      </c>
      <c r="N30" s="8">
        <f t="shared" si="7"/>
        <v>6.8408509999999998</v>
      </c>
      <c r="O30" s="47"/>
      <c r="P30" s="47"/>
    </row>
    <row r="31" spans="2:17" x14ac:dyDescent="0.25">
      <c r="B31" s="2">
        <f t="shared" si="8"/>
        <v>43224</v>
      </c>
      <c r="C31" s="22">
        <v>0</v>
      </c>
      <c r="D31" s="7">
        <v>0</v>
      </c>
      <c r="E31" s="17">
        <v>0</v>
      </c>
      <c r="F31" s="22">
        <v>17534202</v>
      </c>
      <c r="G31" s="16">
        <v>64631831.539999999</v>
      </c>
      <c r="H31" s="17">
        <f t="shared" si="5"/>
        <v>3.6860439999999999</v>
      </c>
      <c r="I31" s="22">
        <v>97972</v>
      </c>
      <c r="J31" s="7">
        <v>442676.77</v>
      </c>
      <c r="K31" s="17">
        <f t="shared" si="6"/>
        <v>4.5184009999999999</v>
      </c>
      <c r="L31" s="22">
        <v>53</v>
      </c>
      <c r="M31" s="6">
        <v>352.71</v>
      </c>
      <c r="N31" s="8">
        <f t="shared" si="7"/>
        <v>6.6549060000000004</v>
      </c>
      <c r="O31" s="47"/>
      <c r="P31" s="47"/>
    </row>
    <row r="32" spans="2:17" x14ac:dyDescent="0.25">
      <c r="B32" s="2">
        <f t="shared" si="8"/>
        <v>43254</v>
      </c>
      <c r="C32" s="22">
        <v>0</v>
      </c>
      <c r="D32" s="7">
        <v>0</v>
      </c>
      <c r="E32" s="17">
        <v>0</v>
      </c>
      <c r="F32" s="22">
        <v>19494803</v>
      </c>
      <c r="G32" s="7">
        <v>71208024.420000002</v>
      </c>
      <c r="H32" s="17">
        <f t="shared" si="5"/>
        <v>3.6526670000000001</v>
      </c>
      <c r="I32" s="22">
        <v>74243</v>
      </c>
      <c r="J32" s="7">
        <v>329438.21999999991</v>
      </c>
      <c r="K32" s="17">
        <f t="shared" si="6"/>
        <v>4.437297</v>
      </c>
      <c r="L32" s="22">
        <v>25</v>
      </c>
      <c r="M32" s="6">
        <v>167.18</v>
      </c>
      <c r="N32" s="8">
        <f t="shared" si="7"/>
        <v>6.6871999999999998</v>
      </c>
      <c r="O32" s="47"/>
      <c r="P32" s="47"/>
    </row>
    <row r="33" spans="2:16" x14ac:dyDescent="0.25">
      <c r="B33" s="2">
        <f t="shared" si="8"/>
        <v>43284</v>
      </c>
      <c r="C33" s="22">
        <v>0</v>
      </c>
      <c r="D33" s="7">
        <v>0</v>
      </c>
      <c r="E33" s="17">
        <v>0</v>
      </c>
      <c r="F33" s="22">
        <v>22220030</v>
      </c>
      <c r="G33" s="7">
        <v>85460109.129999995</v>
      </c>
      <c r="H33" s="17">
        <f t="shared" si="5"/>
        <v>3.8460839999999998</v>
      </c>
      <c r="I33" s="22">
        <v>76046</v>
      </c>
      <c r="J33" s="7">
        <v>353365.04999999993</v>
      </c>
      <c r="K33" s="17">
        <f t="shared" si="6"/>
        <v>4.6467280000000004</v>
      </c>
      <c r="L33" s="22">
        <v>0</v>
      </c>
      <c r="M33" s="6">
        <v>0</v>
      </c>
      <c r="N33" s="8">
        <v>0</v>
      </c>
      <c r="O33" s="47"/>
      <c r="P33" s="47"/>
    </row>
    <row r="34" spans="2:16" x14ac:dyDescent="0.25">
      <c r="B34" s="2">
        <f t="shared" si="8"/>
        <v>43314</v>
      </c>
      <c r="C34" s="22">
        <v>0</v>
      </c>
      <c r="D34" s="7">
        <v>0</v>
      </c>
      <c r="E34" s="17">
        <v>0</v>
      </c>
      <c r="F34" s="23">
        <v>21093467</v>
      </c>
      <c r="G34" s="9">
        <v>80130758.690000013</v>
      </c>
      <c r="H34" s="17">
        <f t="shared" si="5"/>
        <v>3.7988420000000001</v>
      </c>
      <c r="I34" s="23">
        <v>72690</v>
      </c>
      <c r="J34" s="9">
        <v>337104.47000000003</v>
      </c>
      <c r="K34" s="17">
        <f t="shared" si="6"/>
        <v>4.6375630000000001</v>
      </c>
      <c r="L34" s="23">
        <v>0</v>
      </c>
      <c r="M34" s="6">
        <v>0</v>
      </c>
      <c r="N34" s="10">
        <v>0</v>
      </c>
      <c r="O34" s="45"/>
      <c r="P34" s="45"/>
    </row>
    <row r="35" spans="2:16" x14ac:dyDescent="0.25">
      <c r="B35" s="2">
        <f>B34+31</f>
        <v>43345</v>
      </c>
      <c r="C35" s="22">
        <v>0</v>
      </c>
      <c r="D35" s="7">
        <v>0</v>
      </c>
      <c r="E35" s="17">
        <v>0</v>
      </c>
      <c r="F35" s="23">
        <v>16946494</v>
      </c>
      <c r="G35" s="9">
        <v>71158696.799999997</v>
      </c>
      <c r="H35" s="6">
        <f t="shared" si="5"/>
        <v>4.1990220000000003</v>
      </c>
      <c r="I35" s="23">
        <v>108567</v>
      </c>
      <c r="J35" s="9">
        <v>529626.3899999999</v>
      </c>
      <c r="K35" s="6">
        <f t="shared" si="6"/>
        <v>4.8783370000000001</v>
      </c>
      <c r="L35" s="23">
        <v>41</v>
      </c>
      <c r="M35" s="6">
        <v>314.81</v>
      </c>
      <c r="N35" s="10">
        <f t="shared" ref="N35" si="9">ROUND(M35/L35,6)</f>
        <v>7.678293</v>
      </c>
      <c r="O35" s="45"/>
      <c r="P35" s="45"/>
    </row>
    <row r="36" spans="2:16" x14ac:dyDescent="0.25">
      <c r="B36" s="2">
        <f t="shared" si="8"/>
        <v>43375</v>
      </c>
      <c r="C36" s="22">
        <v>0</v>
      </c>
      <c r="D36" s="7">
        <v>0</v>
      </c>
      <c r="E36" s="17">
        <v>0</v>
      </c>
      <c r="F36" s="23">
        <v>18919275</v>
      </c>
      <c r="G36" s="9">
        <v>78201753.560000002</v>
      </c>
      <c r="H36" s="6">
        <f t="shared" si="5"/>
        <v>4.1334429999999998</v>
      </c>
      <c r="I36" s="23">
        <v>159273</v>
      </c>
      <c r="J36" s="9">
        <v>769546.75</v>
      </c>
      <c r="K36" s="6">
        <f t="shared" si="6"/>
        <v>4.8316210000000002</v>
      </c>
      <c r="L36" s="23">
        <v>0</v>
      </c>
      <c r="M36" s="6">
        <v>0</v>
      </c>
      <c r="N36" s="10">
        <v>0</v>
      </c>
      <c r="O36" s="45"/>
      <c r="P36" s="45"/>
    </row>
    <row r="37" spans="2:16" x14ac:dyDescent="0.25">
      <c r="B37" s="2">
        <f>B36+40</f>
        <v>43415</v>
      </c>
      <c r="C37" s="22">
        <v>0</v>
      </c>
      <c r="D37" s="7">
        <v>0</v>
      </c>
      <c r="E37" s="17">
        <v>0</v>
      </c>
      <c r="F37" s="23">
        <v>16234561</v>
      </c>
      <c r="G37" s="9">
        <v>65152800.859999999</v>
      </c>
      <c r="H37" s="6">
        <f t="shared" si="5"/>
        <v>4.0132159999999999</v>
      </c>
      <c r="I37" s="23">
        <v>144305</v>
      </c>
      <c r="J37" s="9">
        <v>717642.25</v>
      </c>
      <c r="K37" s="6">
        <f t="shared" si="6"/>
        <v>4.9730930000000004</v>
      </c>
      <c r="L37" s="23">
        <v>24</v>
      </c>
      <c r="M37" s="6">
        <v>178.84</v>
      </c>
      <c r="N37" s="10">
        <v>0</v>
      </c>
      <c r="O37" s="45"/>
      <c r="P37" s="45"/>
    </row>
    <row r="38" spans="2:16" x14ac:dyDescent="0.25">
      <c r="B38" s="2">
        <f t="shared" si="8"/>
        <v>43445</v>
      </c>
      <c r="C38" s="22">
        <v>0</v>
      </c>
      <c r="D38" s="7">
        <v>0</v>
      </c>
      <c r="E38" s="17">
        <v>0</v>
      </c>
      <c r="F38" s="23">
        <v>6929874</v>
      </c>
      <c r="G38" s="9">
        <v>27665611.199999996</v>
      </c>
      <c r="H38" s="6">
        <f t="shared" si="5"/>
        <v>3.9922240000000002</v>
      </c>
      <c r="I38" s="23">
        <v>143211</v>
      </c>
      <c r="J38" s="9">
        <v>701710.98</v>
      </c>
      <c r="K38" s="6">
        <f t="shared" si="6"/>
        <v>4.8998400000000002</v>
      </c>
      <c r="L38" s="23">
        <v>43</v>
      </c>
      <c r="M38" s="6">
        <v>310.19</v>
      </c>
      <c r="N38" s="10">
        <v>0</v>
      </c>
      <c r="O38" s="45"/>
      <c r="P38" s="45"/>
    </row>
    <row r="39" spans="2:16" x14ac:dyDescent="0.25">
      <c r="B39" s="41" t="s">
        <v>12</v>
      </c>
      <c r="C39" s="51">
        <f>SUM(C27:C38)</f>
        <v>0</v>
      </c>
      <c r="D39" s="51">
        <f>SUM(D27:D38)</f>
        <v>0</v>
      </c>
      <c r="E39" s="51">
        <v>0</v>
      </c>
      <c r="F39" s="24">
        <f>SUM(F27:F38)</f>
        <v>202915302</v>
      </c>
      <c r="G39" s="18">
        <f>SUM(G27:G38)</f>
        <v>780642509.86000001</v>
      </c>
      <c r="H39" s="4">
        <f>ROUND(G39/F39,6)</f>
        <v>3.8471350000000002</v>
      </c>
      <c r="I39" s="24">
        <f>SUM(I27:I38)</f>
        <v>1423393</v>
      </c>
      <c r="J39" s="18">
        <f>SUM(J27:J38)</f>
        <v>6632118.0899999999</v>
      </c>
      <c r="K39" s="4">
        <f>ROUND(J39/I39,6)</f>
        <v>4.6593720000000003</v>
      </c>
      <c r="L39" s="24">
        <f>SUM(L27:L38)</f>
        <v>370</v>
      </c>
      <c r="M39" s="18">
        <f>SUM(M27:M38)</f>
        <v>2564.1600000000003</v>
      </c>
      <c r="N39" s="4">
        <f>ROUND(M39/L39,6)</f>
        <v>6.9301620000000002</v>
      </c>
      <c r="O39" s="46"/>
      <c r="P39" s="60"/>
    </row>
    <row r="40" spans="2:16" x14ac:dyDescent="0.25">
      <c r="P40" s="5"/>
    </row>
    <row r="42" spans="2:16" ht="15.75" x14ac:dyDescent="0.25">
      <c r="B42" s="64" t="s">
        <v>14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40"/>
      <c r="P42" s="40"/>
    </row>
    <row r="43" spans="2:16" ht="15.75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40"/>
      <c r="M43" s="40"/>
      <c r="N43" s="40"/>
      <c r="O43" s="40"/>
      <c r="P43" s="40"/>
    </row>
    <row r="44" spans="2:16" x14ac:dyDescent="0.25">
      <c r="B44" s="65" t="s">
        <v>0</v>
      </c>
      <c r="C44" s="67" t="s">
        <v>1</v>
      </c>
      <c r="D44" s="68"/>
      <c r="E44" s="69"/>
      <c r="F44" s="67" t="s">
        <v>1</v>
      </c>
      <c r="G44" s="68"/>
      <c r="H44" s="68"/>
      <c r="I44" s="69"/>
      <c r="J44" s="67" t="s">
        <v>1</v>
      </c>
      <c r="K44" s="68"/>
      <c r="L44" s="69"/>
      <c r="M44" s="73" t="s">
        <v>1</v>
      </c>
      <c r="N44" s="73"/>
      <c r="O44" s="73"/>
    </row>
    <row r="45" spans="2:16" x14ac:dyDescent="0.25">
      <c r="B45" s="65"/>
      <c r="C45" s="12" t="s">
        <v>2</v>
      </c>
      <c r="D45" s="12" t="s">
        <v>3</v>
      </c>
      <c r="E45" s="12" t="s">
        <v>4</v>
      </c>
      <c r="F45" s="12" t="s">
        <v>19</v>
      </c>
      <c r="G45" s="12" t="s">
        <v>2</v>
      </c>
      <c r="H45" s="12" t="s">
        <v>3</v>
      </c>
      <c r="I45" s="12" t="s">
        <v>4</v>
      </c>
      <c r="J45" s="12" t="s">
        <v>2</v>
      </c>
      <c r="K45" s="12" t="s">
        <v>3</v>
      </c>
      <c r="L45" s="12" t="s">
        <v>4</v>
      </c>
      <c r="M45" s="12" t="s">
        <v>2</v>
      </c>
      <c r="N45" s="12" t="s">
        <v>3</v>
      </c>
      <c r="O45" s="12" t="s">
        <v>4</v>
      </c>
    </row>
    <row r="46" spans="2:16" x14ac:dyDescent="0.25">
      <c r="B46" s="66"/>
      <c r="C46" s="13" t="s">
        <v>5</v>
      </c>
      <c r="D46" s="13" t="s">
        <v>5</v>
      </c>
      <c r="E46" s="13" t="s">
        <v>5</v>
      </c>
      <c r="F46" s="13" t="s">
        <v>5</v>
      </c>
      <c r="G46" s="13" t="s">
        <v>5</v>
      </c>
      <c r="H46" s="13" t="s">
        <v>5</v>
      </c>
      <c r="I46" s="13" t="s">
        <v>5</v>
      </c>
      <c r="J46" s="13" t="s">
        <v>5</v>
      </c>
      <c r="K46" s="30" t="s">
        <v>5</v>
      </c>
      <c r="L46" s="13" t="s">
        <v>5</v>
      </c>
      <c r="M46" s="13" t="s">
        <v>5</v>
      </c>
      <c r="N46" s="30" t="s">
        <v>5</v>
      </c>
      <c r="O46" s="13" t="s">
        <v>5</v>
      </c>
    </row>
    <row r="47" spans="2:16" ht="18.75" x14ac:dyDescent="0.3">
      <c r="B47" s="32"/>
      <c r="C47" s="27"/>
      <c r="D47" s="28" t="s">
        <v>15</v>
      </c>
      <c r="E47" s="29"/>
      <c r="F47" s="70" t="s">
        <v>17</v>
      </c>
      <c r="G47" s="71"/>
      <c r="H47" s="71"/>
      <c r="I47" s="72"/>
      <c r="J47" s="70" t="s">
        <v>8</v>
      </c>
      <c r="K47" s="71"/>
      <c r="L47" s="72"/>
      <c r="M47" s="70" t="s">
        <v>10</v>
      </c>
      <c r="N47" s="71"/>
      <c r="O47" s="72"/>
    </row>
    <row r="48" spans="2:16" x14ac:dyDescent="0.25">
      <c r="B48" s="11">
        <v>43104</v>
      </c>
      <c r="C48" s="21">
        <v>566818</v>
      </c>
      <c r="D48" s="21">
        <v>0</v>
      </c>
      <c r="E48" s="21">
        <v>0</v>
      </c>
      <c r="F48" s="21">
        <v>436556</v>
      </c>
      <c r="G48" s="21">
        <v>15571559.999999996</v>
      </c>
      <c r="H48" s="21">
        <v>31363933</v>
      </c>
      <c r="I48" s="21">
        <v>466357</v>
      </c>
      <c r="J48" s="21">
        <v>3001</v>
      </c>
      <c r="K48" s="21">
        <v>2093545</v>
      </c>
      <c r="L48" s="21">
        <v>31261</v>
      </c>
      <c r="M48" s="21">
        <v>0</v>
      </c>
      <c r="N48" s="21">
        <v>38188</v>
      </c>
      <c r="O48" s="21">
        <v>34349</v>
      </c>
    </row>
    <row r="49" spans="1:17" x14ac:dyDescent="0.25">
      <c r="B49" s="11">
        <f>B48+30</f>
        <v>43134</v>
      </c>
      <c r="C49" s="21">
        <v>561133</v>
      </c>
      <c r="D49" s="21">
        <v>0</v>
      </c>
      <c r="E49" s="21">
        <v>0</v>
      </c>
      <c r="F49" s="21">
        <v>453259</v>
      </c>
      <c r="G49" s="21">
        <v>14933515.000000002</v>
      </c>
      <c r="H49" s="21">
        <v>31702507</v>
      </c>
      <c r="I49" s="21">
        <v>494861</v>
      </c>
      <c r="J49" s="21">
        <v>3422</v>
      </c>
      <c r="K49" s="21">
        <v>2348202</v>
      </c>
      <c r="L49" s="21">
        <v>33745</v>
      </c>
      <c r="M49" s="21">
        <v>0</v>
      </c>
      <c r="N49" s="21">
        <v>36686</v>
      </c>
      <c r="O49" s="21">
        <v>41427</v>
      </c>
      <c r="P49" s="48"/>
      <c r="Q49" s="48"/>
    </row>
    <row r="50" spans="1:17" x14ac:dyDescent="0.25">
      <c r="B50" s="11">
        <f t="shared" ref="B50:B59" si="10">B49+30</f>
        <v>43164</v>
      </c>
      <c r="C50" s="21">
        <v>535770</v>
      </c>
      <c r="D50" s="21">
        <v>0</v>
      </c>
      <c r="E50" s="21">
        <v>0</v>
      </c>
      <c r="F50" s="21">
        <v>476121</v>
      </c>
      <c r="G50" s="21">
        <v>14272692.999999998</v>
      </c>
      <c r="H50" s="21">
        <v>32821689</v>
      </c>
      <c r="I50" s="21">
        <v>520858</v>
      </c>
      <c r="J50" s="21">
        <v>2849</v>
      </c>
      <c r="K50" s="21">
        <v>2439143</v>
      </c>
      <c r="L50" s="21">
        <v>34643</v>
      </c>
      <c r="M50" s="21">
        <v>0</v>
      </c>
      <c r="N50" s="21">
        <v>35753</v>
      </c>
      <c r="O50" s="21">
        <v>51004</v>
      </c>
      <c r="P50" s="48"/>
      <c r="Q50" s="48"/>
    </row>
    <row r="51" spans="1:17" x14ac:dyDescent="0.25">
      <c r="B51" s="11">
        <f t="shared" si="10"/>
        <v>43194</v>
      </c>
      <c r="C51" s="21">
        <v>467206</v>
      </c>
      <c r="D51" s="21">
        <v>0</v>
      </c>
      <c r="E51" s="21">
        <v>0</v>
      </c>
      <c r="F51" s="21">
        <v>235454</v>
      </c>
      <c r="G51" s="21">
        <v>13351486.000000002</v>
      </c>
      <c r="H51" s="21">
        <v>25976897</v>
      </c>
      <c r="I51" s="21">
        <v>392731</v>
      </c>
      <c r="J51" s="21">
        <v>2330</v>
      </c>
      <c r="K51" s="21">
        <v>2450320</v>
      </c>
      <c r="L51" s="21">
        <v>20986</v>
      </c>
      <c r="M51" s="21">
        <v>0</v>
      </c>
      <c r="N51" s="21">
        <v>32520</v>
      </c>
      <c r="O51" s="21">
        <v>43691</v>
      </c>
      <c r="P51" s="48"/>
      <c r="Q51" s="48"/>
    </row>
    <row r="52" spans="1:17" x14ac:dyDescent="0.25">
      <c r="B52" s="11">
        <f t="shared" si="10"/>
        <v>43224</v>
      </c>
      <c r="C52" s="21">
        <v>430908</v>
      </c>
      <c r="D52" s="21">
        <v>0</v>
      </c>
      <c r="E52" s="21">
        <v>0</v>
      </c>
      <c r="F52" s="21">
        <v>221525</v>
      </c>
      <c r="G52" s="21">
        <v>13725008</v>
      </c>
      <c r="H52" s="21">
        <v>22657439</v>
      </c>
      <c r="I52" s="21">
        <v>260618</v>
      </c>
      <c r="J52" s="21">
        <v>1670</v>
      </c>
      <c r="K52" s="21">
        <v>2228073</v>
      </c>
      <c r="L52" s="21">
        <v>16099.000000000002</v>
      </c>
      <c r="M52" s="21">
        <v>0</v>
      </c>
      <c r="N52" s="21">
        <v>31660</v>
      </c>
      <c r="O52" s="21">
        <v>37837</v>
      </c>
      <c r="P52" s="48"/>
      <c r="Q52" s="48"/>
    </row>
    <row r="53" spans="1:17" x14ac:dyDescent="0.25">
      <c r="B53" s="11">
        <f t="shared" si="10"/>
        <v>43254</v>
      </c>
      <c r="C53" s="21">
        <v>296587</v>
      </c>
      <c r="D53" s="21">
        <v>0</v>
      </c>
      <c r="E53" s="21">
        <v>0</v>
      </c>
      <c r="F53" s="21">
        <v>198628</v>
      </c>
      <c r="G53" s="21">
        <v>14391257</v>
      </c>
      <c r="H53" s="21">
        <v>21558103</v>
      </c>
      <c r="I53" s="21">
        <v>261971</v>
      </c>
      <c r="J53" s="56">
        <v>1096</v>
      </c>
      <c r="K53" s="21">
        <v>2382173</v>
      </c>
      <c r="L53" s="21">
        <v>14336</v>
      </c>
      <c r="M53" s="21">
        <v>0</v>
      </c>
      <c r="N53" s="21">
        <v>35878</v>
      </c>
      <c r="O53" s="21">
        <v>33959</v>
      </c>
      <c r="P53" s="48"/>
      <c r="Q53" s="48"/>
    </row>
    <row r="54" spans="1:17" x14ac:dyDescent="0.25">
      <c r="B54" s="11">
        <f t="shared" si="10"/>
        <v>43284</v>
      </c>
      <c r="C54" s="21">
        <v>300133</v>
      </c>
      <c r="D54" s="21">
        <v>0</v>
      </c>
      <c r="E54" s="21">
        <v>0</v>
      </c>
      <c r="F54" s="21">
        <v>204424</v>
      </c>
      <c r="G54" s="21">
        <v>15478731</v>
      </c>
      <c r="H54" s="21">
        <v>22667704</v>
      </c>
      <c r="I54" s="21">
        <v>242207</v>
      </c>
      <c r="J54" s="21">
        <v>1551</v>
      </c>
      <c r="K54" s="21">
        <v>2649260</v>
      </c>
      <c r="L54" s="21">
        <v>14693</v>
      </c>
      <c r="M54" s="21">
        <v>0</v>
      </c>
      <c r="N54" s="21">
        <v>37633</v>
      </c>
      <c r="O54" s="21">
        <v>35960</v>
      </c>
      <c r="P54" s="48"/>
      <c r="Q54" s="48"/>
    </row>
    <row r="55" spans="1:17" x14ac:dyDescent="0.25">
      <c r="B55" s="11">
        <f t="shared" si="10"/>
        <v>43314</v>
      </c>
      <c r="C55" s="21">
        <v>294514</v>
      </c>
      <c r="D55" s="21">
        <v>0</v>
      </c>
      <c r="E55" s="21">
        <v>0</v>
      </c>
      <c r="F55" s="21">
        <v>219143</v>
      </c>
      <c r="G55" s="21">
        <v>14090739</v>
      </c>
      <c r="H55" s="21">
        <v>22139690</v>
      </c>
      <c r="I55" s="21">
        <v>238950</v>
      </c>
      <c r="J55" s="21">
        <v>1415</v>
      </c>
      <c r="K55" s="21">
        <v>2803587</v>
      </c>
      <c r="L55" s="21">
        <v>14177</v>
      </c>
      <c r="M55" s="21">
        <v>0</v>
      </c>
      <c r="N55" s="21">
        <v>44858</v>
      </c>
      <c r="O55" s="21">
        <v>36592</v>
      </c>
      <c r="P55" s="48"/>
      <c r="Q55" s="48"/>
    </row>
    <row r="56" spans="1:17" x14ac:dyDescent="0.25">
      <c r="B56" s="11">
        <f>B55+31</f>
        <v>43345</v>
      </c>
      <c r="C56" s="21">
        <v>406132</v>
      </c>
      <c r="D56" s="21">
        <v>0</v>
      </c>
      <c r="E56" s="21">
        <v>0</v>
      </c>
      <c r="F56" s="21">
        <v>275607</v>
      </c>
      <c r="G56" s="21">
        <v>14076033</v>
      </c>
      <c r="H56" s="21">
        <v>21962946</v>
      </c>
      <c r="I56" s="21">
        <v>266215</v>
      </c>
      <c r="J56" s="21">
        <v>1736.9999999999998</v>
      </c>
      <c r="K56" s="21">
        <v>2764550</v>
      </c>
      <c r="L56" s="21">
        <v>13528</v>
      </c>
      <c r="M56" s="21">
        <v>0</v>
      </c>
      <c r="N56" s="21">
        <v>43803</v>
      </c>
      <c r="O56" s="21">
        <v>33637</v>
      </c>
      <c r="P56" s="48"/>
      <c r="Q56" s="48"/>
    </row>
    <row r="57" spans="1:17" x14ac:dyDescent="0.25">
      <c r="B57" s="11">
        <f>B56+30</f>
        <v>43375</v>
      </c>
      <c r="C57" s="36">
        <v>463240</v>
      </c>
      <c r="D57" s="36">
        <v>0</v>
      </c>
      <c r="E57" s="36">
        <v>0</v>
      </c>
      <c r="F57" s="36">
        <v>380943</v>
      </c>
      <c r="G57" s="36">
        <v>16427019</v>
      </c>
      <c r="H57" s="36">
        <v>25834739.199999999</v>
      </c>
      <c r="I57" s="21">
        <v>347881</v>
      </c>
      <c r="J57" s="21">
        <v>2839</v>
      </c>
      <c r="K57" s="21">
        <v>2937561</v>
      </c>
      <c r="L57" s="21">
        <v>18856</v>
      </c>
      <c r="M57" s="21">
        <v>0</v>
      </c>
      <c r="N57" s="21">
        <v>44040</v>
      </c>
      <c r="O57" s="21">
        <v>38221</v>
      </c>
      <c r="P57" s="48"/>
      <c r="Q57" s="48"/>
    </row>
    <row r="58" spans="1:17" x14ac:dyDescent="0.25">
      <c r="B58" s="11">
        <f>B57+40</f>
        <v>43415</v>
      </c>
      <c r="C58" s="36">
        <v>567325</v>
      </c>
      <c r="D58" s="36">
        <v>0</v>
      </c>
      <c r="E58" s="36">
        <v>0</v>
      </c>
      <c r="F58" s="36">
        <v>439025</v>
      </c>
      <c r="G58" s="36">
        <v>16814532</v>
      </c>
      <c r="H58" s="36">
        <v>28069821.600000001</v>
      </c>
      <c r="I58" s="21">
        <v>398415</v>
      </c>
      <c r="J58" s="21">
        <v>3114</v>
      </c>
      <c r="K58" s="21">
        <v>2788888</v>
      </c>
      <c r="L58" s="21">
        <v>21039</v>
      </c>
      <c r="M58" s="21">
        <v>0</v>
      </c>
      <c r="N58" s="21">
        <v>37514</v>
      </c>
      <c r="O58" s="21">
        <v>38655</v>
      </c>
      <c r="P58" s="48"/>
      <c r="Q58" s="48"/>
    </row>
    <row r="59" spans="1:17" x14ac:dyDescent="0.25">
      <c r="B59" s="11">
        <f t="shared" si="10"/>
        <v>43445</v>
      </c>
      <c r="C59" s="36">
        <v>682897</v>
      </c>
      <c r="D59" s="36">
        <v>0</v>
      </c>
      <c r="E59" s="36">
        <v>0</v>
      </c>
      <c r="F59" s="36">
        <v>536247</v>
      </c>
      <c r="G59" s="36">
        <v>17740907</v>
      </c>
      <c r="H59" s="36">
        <v>32591220</v>
      </c>
      <c r="I59" s="21">
        <v>460651</v>
      </c>
      <c r="J59" s="21">
        <v>4115</v>
      </c>
      <c r="K59" s="21">
        <v>3234053</v>
      </c>
      <c r="L59" s="21">
        <v>24789</v>
      </c>
      <c r="M59" s="21">
        <v>0</v>
      </c>
      <c r="N59" s="21">
        <v>39116</v>
      </c>
      <c r="O59" s="21">
        <v>43496</v>
      </c>
      <c r="P59" s="48"/>
      <c r="Q59" s="48"/>
    </row>
    <row r="60" spans="1:17" x14ac:dyDescent="0.25">
      <c r="B60" s="26" t="s">
        <v>12</v>
      </c>
      <c r="C60" s="24">
        <f t="shared" ref="C60:E60" si="11">SUM(C48:C59)</f>
        <v>5572663</v>
      </c>
      <c r="D60" s="24">
        <f t="shared" si="11"/>
        <v>0</v>
      </c>
      <c r="E60" s="24">
        <f t="shared" si="11"/>
        <v>0</v>
      </c>
      <c r="F60" s="24">
        <f>SUM(F48:F59)</f>
        <v>4076932</v>
      </c>
      <c r="G60" s="24">
        <f t="shared" ref="G60:O60" si="12">SUM(G48:G59)</f>
        <v>180873480</v>
      </c>
      <c r="H60" s="24">
        <f t="shared" si="12"/>
        <v>319346688.80000001</v>
      </c>
      <c r="I60" s="24">
        <f t="shared" si="12"/>
        <v>4351715</v>
      </c>
      <c r="J60" s="24">
        <f t="shared" si="12"/>
        <v>29139</v>
      </c>
      <c r="K60" s="24">
        <f t="shared" si="12"/>
        <v>31119355</v>
      </c>
      <c r="L60" s="24">
        <f t="shared" si="12"/>
        <v>258152</v>
      </c>
      <c r="M60" s="24">
        <f t="shared" si="12"/>
        <v>0</v>
      </c>
      <c r="N60" s="24">
        <f t="shared" si="12"/>
        <v>457649</v>
      </c>
      <c r="O60" s="24">
        <f t="shared" si="12"/>
        <v>468828</v>
      </c>
      <c r="P60" s="53"/>
      <c r="Q60" s="49"/>
    </row>
    <row r="61" spans="1:17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7" x14ac:dyDescent="0.25">
      <c r="A62" s="15"/>
      <c r="B62" s="15"/>
      <c r="C62" s="15"/>
      <c r="D62" s="15"/>
      <c r="E62" s="15"/>
      <c r="F62" s="14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7" ht="15.75" x14ac:dyDescent="0.25">
      <c r="B63" s="64" t="s">
        <v>16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40"/>
      <c r="P63" s="40"/>
    </row>
    <row r="64" spans="1:17" ht="15.75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50"/>
      <c r="M64" s="50"/>
      <c r="N64" s="50"/>
      <c r="O64" s="40"/>
      <c r="P64" s="40"/>
    </row>
    <row r="65" spans="2:12" x14ac:dyDescent="0.25">
      <c r="B65" s="65" t="s">
        <v>0</v>
      </c>
      <c r="C65" s="73" t="s">
        <v>1</v>
      </c>
      <c r="D65" s="73"/>
      <c r="E65" s="73"/>
      <c r="F65" s="73" t="s">
        <v>1</v>
      </c>
      <c r="G65" s="73"/>
      <c r="H65" s="73"/>
      <c r="I65" s="73" t="s">
        <v>1</v>
      </c>
      <c r="J65" s="73"/>
      <c r="K65" s="73"/>
    </row>
    <row r="66" spans="2:12" x14ac:dyDescent="0.25">
      <c r="B66" s="65"/>
      <c r="C66" s="12" t="s">
        <v>2</v>
      </c>
      <c r="D66" s="12" t="s">
        <v>3</v>
      </c>
      <c r="E66" s="12" t="s">
        <v>4</v>
      </c>
      <c r="F66" s="12" t="s">
        <v>2</v>
      </c>
      <c r="G66" s="12" t="s">
        <v>3</v>
      </c>
      <c r="H66" s="12" t="s">
        <v>4</v>
      </c>
      <c r="I66" s="12" t="s">
        <v>2</v>
      </c>
      <c r="J66" s="12" t="s">
        <v>3</v>
      </c>
      <c r="K66" s="12" t="s">
        <v>4</v>
      </c>
    </row>
    <row r="67" spans="2:12" x14ac:dyDescent="0.25">
      <c r="B67" s="65"/>
      <c r="C67" s="30" t="s">
        <v>5</v>
      </c>
      <c r="D67" s="30" t="s">
        <v>5</v>
      </c>
      <c r="E67" s="30" t="s">
        <v>5</v>
      </c>
      <c r="F67" s="30" t="s">
        <v>5</v>
      </c>
      <c r="G67" s="30" t="s">
        <v>5</v>
      </c>
      <c r="H67" s="30" t="s">
        <v>5</v>
      </c>
      <c r="I67" s="30" t="s">
        <v>5</v>
      </c>
      <c r="J67" s="30" t="s">
        <v>5</v>
      </c>
      <c r="K67" s="30" t="s">
        <v>5</v>
      </c>
    </row>
    <row r="68" spans="2:12" ht="18.75" x14ac:dyDescent="0.3">
      <c r="B68" s="82"/>
      <c r="C68" s="82"/>
      <c r="D68" s="82" t="s">
        <v>17</v>
      </c>
      <c r="E68" s="82"/>
      <c r="F68" s="83" t="s">
        <v>9</v>
      </c>
      <c r="G68" s="83"/>
      <c r="H68" s="83"/>
      <c r="I68" s="83" t="s">
        <v>18</v>
      </c>
      <c r="J68" s="83"/>
      <c r="K68" s="83"/>
    </row>
    <row r="69" spans="2:12" x14ac:dyDescent="0.25">
      <c r="B69" s="11">
        <v>43104</v>
      </c>
      <c r="C69" s="21">
        <v>16235120</v>
      </c>
      <c r="D69" s="21">
        <v>138839</v>
      </c>
      <c r="E69" s="21">
        <v>34</v>
      </c>
      <c r="F69" s="21">
        <v>2300910</v>
      </c>
      <c r="G69" s="21">
        <v>0</v>
      </c>
      <c r="H69" s="21">
        <v>0</v>
      </c>
      <c r="I69" s="19">
        <v>0</v>
      </c>
      <c r="J69" s="21">
        <v>26893</v>
      </c>
      <c r="K69" s="21">
        <v>0</v>
      </c>
      <c r="L69" s="5"/>
    </row>
    <row r="70" spans="2:12" x14ac:dyDescent="0.25">
      <c r="B70" s="11">
        <f>B69+30</f>
        <v>43134</v>
      </c>
      <c r="C70" s="21">
        <v>13570680</v>
      </c>
      <c r="D70" s="21">
        <v>113992</v>
      </c>
      <c r="E70" s="21">
        <v>49</v>
      </c>
      <c r="F70" s="21">
        <v>2121071</v>
      </c>
      <c r="G70" s="21">
        <v>0</v>
      </c>
      <c r="H70" s="21">
        <v>0</v>
      </c>
      <c r="I70" s="19">
        <v>0</v>
      </c>
      <c r="J70" s="21">
        <v>22394</v>
      </c>
      <c r="K70" s="21">
        <v>0</v>
      </c>
    </row>
    <row r="71" spans="2:12" x14ac:dyDescent="0.25">
      <c r="B71" s="11">
        <f t="shared" ref="B71:B80" si="13">B70+30</f>
        <v>43164</v>
      </c>
      <c r="C71" s="21">
        <v>15390160</v>
      </c>
      <c r="D71" s="21">
        <v>126072</v>
      </c>
      <c r="E71" s="21">
        <v>54</v>
      </c>
      <c r="F71" s="21">
        <v>2337032</v>
      </c>
      <c r="G71" s="21">
        <v>0</v>
      </c>
      <c r="H71" s="21">
        <v>0</v>
      </c>
      <c r="I71" s="19">
        <v>0</v>
      </c>
      <c r="J71" s="21">
        <v>21473</v>
      </c>
      <c r="K71" s="21">
        <v>0</v>
      </c>
    </row>
    <row r="72" spans="2:12" x14ac:dyDescent="0.25">
      <c r="B72" s="11">
        <f t="shared" si="13"/>
        <v>43194</v>
      </c>
      <c r="C72" s="21">
        <v>9503920</v>
      </c>
      <c r="D72" s="21">
        <v>79476</v>
      </c>
      <c r="E72" s="21">
        <v>47</v>
      </c>
      <c r="F72" s="21">
        <v>2083703</v>
      </c>
      <c r="G72" s="21">
        <v>0</v>
      </c>
      <c r="H72" s="21">
        <v>0</v>
      </c>
      <c r="I72" s="19">
        <v>0</v>
      </c>
      <c r="J72" s="21">
        <v>17947</v>
      </c>
      <c r="K72" s="21">
        <v>0</v>
      </c>
    </row>
    <row r="73" spans="2:12" x14ac:dyDescent="0.25">
      <c r="B73" s="11">
        <f t="shared" si="13"/>
        <v>43224</v>
      </c>
      <c r="C73" s="21">
        <v>15521280</v>
      </c>
      <c r="D73" s="21">
        <v>74892</v>
      </c>
      <c r="E73" s="25">
        <v>53</v>
      </c>
      <c r="F73" s="21">
        <v>2012922</v>
      </c>
      <c r="G73" s="21">
        <v>0</v>
      </c>
      <c r="H73" s="25">
        <v>0</v>
      </c>
      <c r="I73" s="19">
        <v>0</v>
      </c>
      <c r="J73" s="21">
        <v>23080</v>
      </c>
      <c r="K73" s="21">
        <v>0</v>
      </c>
    </row>
    <row r="74" spans="2:12" x14ac:dyDescent="0.25">
      <c r="B74" s="11">
        <f t="shared" si="13"/>
        <v>43254</v>
      </c>
      <c r="C74" s="21">
        <v>17571680</v>
      </c>
      <c r="D74" s="21">
        <v>62283</v>
      </c>
      <c r="E74" s="25">
        <v>25</v>
      </c>
      <c r="F74" s="21">
        <v>1923123</v>
      </c>
      <c r="G74" s="21">
        <v>0</v>
      </c>
      <c r="H74" s="25">
        <v>0</v>
      </c>
      <c r="I74" s="19">
        <v>0</v>
      </c>
      <c r="J74" s="21">
        <v>11960</v>
      </c>
      <c r="K74" s="21">
        <v>0</v>
      </c>
    </row>
    <row r="75" spans="2:12" x14ac:dyDescent="0.25">
      <c r="B75" s="11">
        <f t="shared" si="13"/>
        <v>43284</v>
      </c>
      <c r="C75" s="21">
        <v>20254490</v>
      </c>
      <c r="D75" s="21">
        <v>64098</v>
      </c>
      <c r="E75" s="25">
        <v>0</v>
      </c>
      <c r="F75" s="21">
        <v>1965540</v>
      </c>
      <c r="G75" s="21">
        <v>0</v>
      </c>
      <c r="H75" s="25">
        <v>0</v>
      </c>
      <c r="I75" s="19">
        <v>0</v>
      </c>
      <c r="J75" s="21">
        <v>11948</v>
      </c>
      <c r="K75" s="21">
        <v>0</v>
      </c>
    </row>
    <row r="76" spans="2:12" x14ac:dyDescent="0.25">
      <c r="B76" s="11">
        <f t="shared" si="13"/>
        <v>43314</v>
      </c>
      <c r="C76" s="21">
        <v>19105740</v>
      </c>
      <c r="D76" s="21">
        <v>62447</v>
      </c>
      <c r="E76" s="25">
        <v>0</v>
      </c>
      <c r="F76" s="21">
        <v>1987727</v>
      </c>
      <c r="G76" s="21">
        <v>0</v>
      </c>
      <c r="H76" s="25">
        <v>0</v>
      </c>
      <c r="I76" s="19">
        <v>0</v>
      </c>
      <c r="J76" s="21">
        <v>10243</v>
      </c>
      <c r="K76" s="21">
        <v>0</v>
      </c>
    </row>
    <row r="77" spans="2:12" x14ac:dyDescent="0.25">
      <c r="B77" s="11">
        <f>B76+31</f>
        <v>43345</v>
      </c>
      <c r="C77" s="21">
        <v>14969840</v>
      </c>
      <c r="D77" s="21">
        <v>93397</v>
      </c>
      <c r="E77" s="25">
        <v>41</v>
      </c>
      <c r="F77" s="21">
        <v>1976654</v>
      </c>
      <c r="G77" s="21">
        <v>0</v>
      </c>
      <c r="H77" s="25">
        <v>0</v>
      </c>
      <c r="I77" s="19">
        <v>0</v>
      </c>
      <c r="J77" s="21">
        <v>15170</v>
      </c>
      <c r="K77" s="21">
        <v>0</v>
      </c>
    </row>
    <row r="78" spans="2:12" x14ac:dyDescent="0.25">
      <c r="B78" s="11">
        <f>B77+30</f>
        <v>43375</v>
      </c>
      <c r="C78" s="21">
        <v>16791130</v>
      </c>
      <c r="D78" s="21">
        <v>138786</v>
      </c>
      <c r="E78" s="21">
        <v>0</v>
      </c>
      <c r="F78" s="21">
        <v>2128145</v>
      </c>
      <c r="G78" s="21">
        <v>0</v>
      </c>
      <c r="H78" s="21">
        <v>0</v>
      </c>
      <c r="I78" s="19">
        <v>0</v>
      </c>
      <c r="J78" s="21">
        <v>20487</v>
      </c>
      <c r="K78" s="21">
        <v>0</v>
      </c>
    </row>
    <row r="79" spans="2:12" x14ac:dyDescent="0.25">
      <c r="B79" s="11">
        <f>B78+40</f>
        <v>43415</v>
      </c>
      <c r="C79" s="21">
        <v>14044220</v>
      </c>
      <c r="D79" s="21">
        <v>122246</v>
      </c>
      <c r="E79" s="25">
        <v>24</v>
      </c>
      <c r="F79" s="21">
        <v>2190341</v>
      </c>
      <c r="G79" s="21">
        <v>0</v>
      </c>
      <c r="H79" s="25">
        <v>0</v>
      </c>
      <c r="I79" s="19">
        <v>0</v>
      </c>
      <c r="J79" s="21">
        <v>22059</v>
      </c>
      <c r="K79" s="21">
        <v>0</v>
      </c>
    </row>
    <row r="80" spans="2:12" x14ac:dyDescent="0.25">
      <c r="B80" s="11">
        <f t="shared" si="13"/>
        <v>43445</v>
      </c>
      <c r="C80" s="21">
        <v>4585740</v>
      </c>
      <c r="D80" s="21">
        <v>122076</v>
      </c>
      <c r="E80" s="21">
        <v>43</v>
      </c>
      <c r="F80" s="21">
        <v>2344134</v>
      </c>
      <c r="G80" s="21">
        <v>0</v>
      </c>
      <c r="H80" s="21">
        <v>0</v>
      </c>
      <c r="I80" s="19">
        <v>0</v>
      </c>
      <c r="J80" s="21">
        <v>21135</v>
      </c>
      <c r="K80" s="21">
        <v>0</v>
      </c>
    </row>
    <row r="81" spans="2:11" x14ac:dyDescent="0.25">
      <c r="B81" s="61" t="s">
        <v>12</v>
      </c>
      <c r="C81" s="61">
        <f t="shared" ref="C81:E81" si="14">SUM(C69:C80)</f>
        <v>177544000</v>
      </c>
      <c r="D81" s="61">
        <f t="shared" si="14"/>
        <v>1198604</v>
      </c>
      <c r="E81" s="61">
        <f t="shared" si="14"/>
        <v>370</v>
      </c>
      <c r="F81" s="31">
        <f t="shared" ref="F81:K81" si="15">SUM(F69:F80)</f>
        <v>25371302</v>
      </c>
      <c r="G81" s="31">
        <f t="shared" si="15"/>
        <v>0</v>
      </c>
      <c r="H81" s="62">
        <f t="shared" si="15"/>
        <v>0</v>
      </c>
      <c r="I81" s="52">
        <f t="shared" si="15"/>
        <v>0</v>
      </c>
      <c r="J81" s="62">
        <f t="shared" si="15"/>
        <v>224789</v>
      </c>
      <c r="K81" s="62">
        <f t="shared" si="15"/>
        <v>0</v>
      </c>
    </row>
  </sheetData>
  <mergeCells count="30">
    <mergeCell ref="B2:N2"/>
    <mergeCell ref="B4:B6"/>
    <mergeCell ref="F5:H5"/>
    <mergeCell ref="I5:K5"/>
    <mergeCell ref="L5:N5"/>
    <mergeCell ref="C4:N4"/>
    <mergeCell ref="C5:E5"/>
    <mergeCell ref="M47:O47"/>
    <mergeCell ref="M44:O44"/>
    <mergeCell ref="B22:N22"/>
    <mergeCell ref="B24:B26"/>
    <mergeCell ref="F25:H25"/>
    <mergeCell ref="I25:K25"/>
    <mergeCell ref="L25:N25"/>
    <mergeCell ref="C24:N24"/>
    <mergeCell ref="C25:E25"/>
    <mergeCell ref="I68:K68"/>
    <mergeCell ref="B42:N42"/>
    <mergeCell ref="B44:B46"/>
    <mergeCell ref="B63:N63"/>
    <mergeCell ref="F68:H68"/>
    <mergeCell ref="C44:E44"/>
    <mergeCell ref="F44:I44"/>
    <mergeCell ref="F47:I47"/>
    <mergeCell ref="J47:L47"/>
    <mergeCell ref="J44:L44"/>
    <mergeCell ref="B65:B67"/>
    <mergeCell ref="F65:H65"/>
    <mergeCell ref="I65:K65"/>
    <mergeCell ref="C65:E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 2018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Kirill Aleksandrov</cp:lastModifiedBy>
  <cp:lastPrinted>2014-09-12T10:05:56Z</cp:lastPrinted>
  <dcterms:created xsi:type="dcterms:W3CDTF">2013-02-13T06:26:05Z</dcterms:created>
  <dcterms:modified xsi:type="dcterms:W3CDTF">2019-01-28T15:03:11Z</dcterms:modified>
</cp:coreProperties>
</file>