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-110" yWindow="-110" windowWidth="23250" windowHeight="12570"/>
  </bookViews>
  <sheets>
    <sheet name="Итого 2022" sheetId="1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6" i="13" l="1"/>
  <c r="L57" i="13" l="1"/>
  <c r="K27" i="13" l="1"/>
  <c r="H27" i="13"/>
  <c r="H81" i="13" l="1"/>
  <c r="G81" i="13"/>
  <c r="F81" i="13"/>
  <c r="E81" i="13"/>
  <c r="D81" i="13"/>
  <c r="C81" i="13"/>
  <c r="B70" i="13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M39" i="13"/>
  <c r="L39" i="13"/>
  <c r="N39" i="13" s="1"/>
  <c r="J39" i="13"/>
  <c r="I39" i="13"/>
  <c r="G39" i="13"/>
  <c r="F39" i="13"/>
  <c r="D39" i="13"/>
  <c r="C39" i="13"/>
  <c r="E39" i="13" s="1"/>
  <c r="B28" i="13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N27" i="13"/>
  <c r="M19" i="13"/>
  <c r="L19" i="13"/>
  <c r="J19" i="13"/>
  <c r="I19" i="13"/>
  <c r="G19" i="13"/>
  <c r="F19" i="13"/>
  <c r="D19" i="13"/>
  <c r="C19" i="13"/>
  <c r="E19" i="13" s="1"/>
  <c r="B8" i="13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H39" i="13" l="1"/>
  <c r="N19" i="13"/>
  <c r="K39" i="13"/>
  <c r="K19" i="13"/>
  <c r="H19" i="13"/>
</calcChain>
</file>

<file path=xl/sharedStrings.xml><?xml version="1.0" encoding="utf-8"?>
<sst xmlns="http://schemas.openxmlformats.org/spreadsheetml/2006/main" count="96" uniqueCount="19">
  <si>
    <t>Расчетный период</t>
  </si>
  <si>
    <t>Уровень напряжения</t>
  </si>
  <si>
    <t>ВН</t>
  </si>
  <si>
    <t>СН2</t>
  </si>
  <si>
    <t>НН</t>
  </si>
  <si>
    <t>кВт*ч</t>
  </si>
  <si>
    <t>руб.</t>
  </si>
  <si>
    <t>цена</t>
  </si>
  <si>
    <t>ООО"ИЖЭК"</t>
  </si>
  <si>
    <t>ООО"Никольская эл.сетевая компания"</t>
  </si>
  <si>
    <t>ЗАО"КСК"</t>
  </si>
  <si>
    <t>ПАО"ФСК ЕЭС"</t>
  </si>
  <si>
    <t>ГН</t>
  </si>
  <si>
    <t>Объм фактического полезного отпуска электроэнергии (мощности) по уровням напряжения  на территории г. Санкт-Петербург за 2022 год</t>
  </si>
  <si>
    <t>Объм фактического полезного отпуска электроэнергии (мощности) по уровням напряжения  на территории Ленинградской области за 2022 год</t>
  </si>
  <si>
    <t>ИТОГО за 2022 г.</t>
  </si>
  <si>
    <t>Объм фактического полезного отпуска электроэнергии в разрезе территориальных сетевых компаний (прочие потребители)  г.Санкт-Петербург за 2022 год</t>
  </si>
  <si>
    <t>Объм фактического полезного отпуска электроэнергии в разрезе территориальных сетевых компаний  (прочие потребители) Ленинградская область за 2022 год</t>
  </si>
  <si>
    <t>ПАО"Россети Ленэнерго"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</si>
</sst>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#,##0.0"/>
    <numFmt numFmtId="167" formatCode="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3" fontId="0" fillId="0" borderId="0" xfId="0" applyNumberFormat="1"/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4" fontId="0" fillId="0" borderId="1" xfId="0" applyNumberFormat="1" applyFill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wrapText="1"/>
    </xf>
    <xf numFmtId="4" fontId="0" fillId="0" borderId="0" xfId="0" applyNumberFormat="1"/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4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1"/>
  <sheetViews>
    <sheetView tabSelected="1" workbookViewId="0">
      <selection activeCell="E14" sqref="E14"/>
    </sheetView>
  </sheetViews>
  <sheetFormatPr defaultRowHeight="14.5" x14ac:dyDescent="0.35"/>
  <cols>
    <col min="1" max="1" width="3.81640625" customWidth="1"/>
    <col min="2" max="6" width="17.7265625" customWidth="1"/>
    <col min="7" max="7" width="19.1796875" customWidth="1"/>
    <col min="8" max="9" width="17.7265625" customWidth="1"/>
    <col min="10" max="10" width="18.81640625" customWidth="1"/>
    <col min="11" max="14" width="17.7265625" customWidth="1"/>
    <col min="15" max="15" width="20.54296875" customWidth="1"/>
    <col min="17" max="17" width="9.453125" bestFit="1" customWidth="1"/>
  </cols>
  <sheetData>
    <row r="2" spans="1:15" ht="15.5" x14ac:dyDescent="0.35">
      <c r="B2" s="50" t="s">
        <v>13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43"/>
    </row>
    <row r="3" spans="1:15" ht="15.5" x14ac:dyDescent="0.3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43"/>
    </row>
    <row r="4" spans="1:15" x14ac:dyDescent="0.35">
      <c r="B4" s="51" t="s">
        <v>0</v>
      </c>
      <c r="C4" s="52" t="s">
        <v>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29"/>
    </row>
    <row r="5" spans="1:15" x14ac:dyDescent="0.35">
      <c r="B5" s="51"/>
      <c r="C5" s="51" t="s">
        <v>12</v>
      </c>
      <c r="D5" s="51"/>
      <c r="E5" s="51"/>
      <c r="F5" s="53" t="s">
        <v>2</v>
      </c>
      <c r="G5" s="53"/>
      <c r="H5" s="53"/>
      <c r="I5" s="53" t="s">
        <v>3</v>
      </c>
      <c r="J5" s="53"/>
      <c r="K5" s="53"/>
      <c r="L5" s="53" t="s">
        <v>4</v>
      </c>
      <c r="M5" s="53"/>
      <c r="N5" s="53"/>
      <c r="O5" s="30"/>
    </row>
    <row r="6" spans="1:15" x14ac:dyDescent="0.35">
      <c r="B6" s="51"/>
      <c r="C6" s="1" t="s">
        <v>5</v>
      </c>
      <c r="D6" s="1" t="s">
        <v>6</v>
      </c>
      <c r="E6" s="1" t="s">
        <v>7</v>
      </c>
      <c r="F6" s="1" t="s">
        <v>5</v>
      </c>
      <c r="G6" s="1" t="s">
        <v>6</v>
      </c>
      <c r="H6" s="1" t="s">
        <v>7</v>
      </c>
      <c r="I6" s="1" t="s">
        <v>5</v>
      </c>
      <c r="J6" s="1" t="s">
        <v>6</v>
      </c>
      <c r="K6" s="1" t="s">
        <v>7</v>
      </c>
      <c r="L6" s="1" t="s">
        <v>5</v>
      </c>
      <c r="M6" s="1" t="s">
        <v>6</v>
      </c>
      <c r="N6" s="1" t="s">
        <v>7</v>
      </c>
      <c r="O6" s="41"/>
    </row>
    <row r="7" spans="1:15" x14ac:dyDescent="0.35">
      <c r="B7" s="2">
        <v>44565</v>
      </c>
      <c r="C7" s="16">
        <v>0</v>
      </c>
      <c r="D7" s="6">
        <v>0</v>
      </c>
      <c r="E7" s="11">
        <v>0</v>
      </c>
      <c r="F7" s="6">
        <v>11041271</v>
      </c>
      <c r="G7" s="6">
        <v>49991080.829999998</v>
      </c>
      <c r="H7" s="11">
        <v>4.5276560000000003</v>
      </c>
      <c r="I7" s="16">
        <v>15577155</v>
      </c>
      <c r="J7" s="6">
        <v>89431219.939999983</v>
      </c>
      <c r="K7" s="11">
        <v>5.7411779999999997</v>
      </c>
      <c r="L7" s="16">
        <v>518528</v>
      </c>
      <c r="M7" s="23">
        <v>4225635.33</v>
      </c>
      <c r="N7" s="11">
        <v>8.1492909999999998</v>
      </c>
      <c r="O7" s="39"/>
    </row>
    <row r="8" spans="1:15" x14ac:dyDescent="0.35">
      <c r="B8" s="2">
        <f>B7+30</f>
        <v>44595</v>
      </c>
      <c r="C8" s="16">
        <v>0</v>
      </c>
      <c r="D8" s="6">
        <v>0</v>
      </c>
      <c r="E8" s="11">
        <v>0</v>
      </c>
      <c r="F8" s="6">
        <v>13368210</v>
      </c>
      <c r="G8" s="6">
        <v>52549714.82</v>
      </c>
      <c r="H8" s="11">
        <v>3.9309460000000001</v>
      </c>
      <c r="I8" s="16">
        <v>15506854</v>
      </c>
      <c r="J8" s="6">
        <v>95622511.760000005</v>
      </c>
      <c r="K8" s="11">
        <v>6.1664680000000001</v>
      </c>
      <c r="L8" s="16">
        <v>525839</v>
      </c>
      <c r="M8" s="23">
        <v>4357756.3199999994</v>
      </c>
      <c r="N8" s="11">
        <v>8.2872439999999994</v>
      </c>
      <c r="O8" s="39"/>
    </row>
    <row r="9" spans="1:15" x14ac:dyDescent="0.35">
      <c r="B9" s="2">
        <f t="shared" ref="B9:B18" si="0">B8+30</f>
        <v>44625</v>
      </c>
      <c r="C9" s="16">
        <v>0</v>
      </c>
      <c r="D9" s="6">
        <v>0</v>
      </c>
      <c r="E9" s="11">
        <v>0</v>
      </c>
      <c r="F9" s="6">
        <v>15477657</v>
      </c>
      <c r="G9" s="6">
        <v>65729627.240000002</v>
      </c>
      <c r="H9" s="11">
        <v>4.2467430000000004</v>
      </c>
      <c r="I9" s="16">
        <v>16829610</v>
      </c>
      <c r="J9" s="6">
        <v>102382251.385024</v>
      </c>
      <c r="K9" s="11">
        <v>6.0834599999999996</v>
      </c>
      <c r="L9" s="16">
        <v>551513</v>
      </c>
      <c r="M9" s="23">
        <v>4469275.1500000004</v>
      </c>
      <c r="N9" s="11">
        <v>8.1036619999999999</v>
      </c>
      <c r="O9" s="39"/>
    </row>
    <row r="10" spans="1:15" x14ac:dyDescent="0.35">
      <c r="B10" s="2">
        <f t="shared" si="0"/>
        <v>44655</v>
      </c>
      <c r="C10" s="16">
        <v>0</v>
      </c>
      <c r="D10" s="6">
        <v>0</v>
      </c>
      <c r="E10" s="11">
        <v>0</v>
      </c>
      <c r="F10" s="6">
        <v>13684352</v>
      </c>
      <c r="G10" s="6">
        <v>52371730.516886003</v>
      </c>
      <c r="H10" s="11">
        <v>3.8271250000000001</v>
      </c>
      <c r="I10" s="16">
        <v>15115041</v>
      </c>
      <c r="J10" s="6">
        <v>93386479.640000001</v>
      </c>
      <c r="K10" s="11">
        <v>6.1783809999999999</v>
      </c>
      <c r="L10" s="16">
        <v>451190</v>
      </c>
      <c r="M10" s="23">
        <v>3843351.16</v>
      </c>
      <c r="N10" s="11">
        <v>8.5182540000000007</v>
      </c>
      <c r="O10" s="39"/>
    </row>
    <row r="11" spans="1:15" x14ac:dyDescent="0.35">
      <c r="B11" s="2">
        <f t="shared" si="0"/>
        <v>44685</v>
      </c>
      <c r="C11" s="16">
        <v>0</v>
      </c>
      <c r="D11" s="6">
        <v>0</v>
      </c>
      <c r="E11" s="11">
        <v>0</v>
      </c>
      <c r="F11" s="6">
        <v>13243704</v>
      </c>
      <c r="G11" s="6">
        <v>57115362.391523995</v>
      </c>
      <c r="H11" s="11">
        <v>4.3126429999999996</v>
      </c>
      <c r="I11" s="16">
        <v>14464132</v>
      </c>
      <c r="J11" s="6">
        <v>87561806.543579981</v>
      </c>
      <c r="K11" s="11">
        <v>6.0537200000000002</v>
      </c>
      <c r="L11" s="16">
        <v>350725</v>
      </c>
      <c r="M11" s="23">
        <v>3292765.83</v>
      </c>
      <c r="N11" s="11">
        <v>9.3884550000000004</v>
      </c>
      <c r="O11" s="39"/>
    </row>
    <row r="12" spans="1:15" x14ac:dyDescent="0.35">
      <c r="B12" s="2">
        <f t="shared" si="0"/>
        <v>44715</v>
      </c>
      <c r="C12" s="16">
        <v>0</v>
      </c>
      <c r="D12" s="6">
        <v>0</v>
      </c>
      <c r="E12" s="11">
        <v>0</v>
      </c>
      <c r="F12" s="6">
        <v>13943301</v>
      </c>
      <c r="G12" s="6">
        <v>54301343.548138902</v>
      </c>
      <c r="H12" s="11">
        <v>3.8944399999999999</v>
      </c>
      <c r="I12" s="16">
        <v>14551195</v>
      </c>
      <c r="J12" s="6">
        <v>88445835.467252091</v>
      </c>
      <c r="K12" s="11">
        <v>6.078252</v>
      </c>
      <c r="L12" s="16">
        <v>286766</v>
      </c>
      <c r="M12" s="23">
        <v>3095392.5700000003</v>
      </c>
      <c r="N12" s="11">
        <v>10.794141</v>
      </c>
      <c r="O12" s="39"/>
    </row>
    <row r="13" spans="1:15" x14ac:dyDescent="0.35">
      <c r="B13" s="2">
        <f t="shared" si="0"/>
        <v>44745</v>
      </c>
      <c r="C13" s="16">
        <v>0</v>
      </c>
      <c r="D13" s="6">
        <v>0</v>
      </c>
      <c r="E13" s="11">
        <v>0</v>
      </c>
      <c r="F13" s="6">
        <v>15070812</v>
      </c>
      <c r="G13" s="6">
        <v>63732717.648805901</v>
      </c>
      <c r="H13" s="11">
        <v>4.2288839999999999</v>
      </c>
      <c r="I13" s="16">
        <v>15167621</v>
      </c>
      <c r="J13" s="6">
        <v>94863954.243204117</v>
      </c>
      <c r="K13" s="11">
        <v>6.2543730000000002</v>
      </c>
      <c r="L13" s="16">
        <v>291121</v>
      </c>
      <c r="M13" s="23">
        <v>3350275.7800000003</v>
      </c>
      <c r="N13" s="11">
        <v>11.508190000000001</v>
      </c>
      <c r="O13" s="39"/>
    </row>
    <row r="14" spans="1:15" x14ac:dyDescent="0.35">
      <c r="A14" s="32"/>
      <c r="B14" s="2">
        <f t="shared" si="0"/>
        <v>44775</v>
      </c>
      <c r="C14" s="16">
        <v>0</v>
      </c>
      <c r="D14" s="6">
        <v>0</v>
      </c>
      <c r="E14" s="11">
        <v>0</v>
      </c>
      <c r="F14" s="6">
        <v>14612065</v>
      </c>
      <c r="G14" s="6">
        <v>56175967.208049163</v>
      </c>
      <c r="H14" s="11">
        <v>3.8444919999999998</v>
      </c>
      <c r="I14" s="16">
        <v>15564537</v>
      </c>
      <c r="J14" s="6">
        <v>92863128.225950867</v>
      </c>
      <c r="K14" s="11">
        <v>5.9663279999999999</v>
      </c>
      <c r="L14" s="16">
        <v>290715</v>
      </c>
      <c r="M14" s="23">
        <v>3290611.1300000004</v>
      </c>
      <c r="N14" s="11">
        <v>11.319027999999999</v>
      </c>
      <c r="O14" s="39"/>
    </row>
    <row r="15" spans="1:15" x14ac:dyDescent="0.35">
      <c r="B15" s="2">
        <f>B14+31</f>
        <v>44806</v>
      </c>
      <c r="C15" s="16">
        <v>0</v>
      </c>
      <c r="D15" s="6">
        <v>0</v>
      </c>
      <c r="E15" s="11">
        <v>0</v>
      </c>
      <c r="F15" s="6">
        <v>13253254</v>
      </c>
      <c r="G15" s="6">
        <v>55449375.439196475</v>
      </c>
      <c r="H15" s="11">
        <v>4.1838309999999996</v>
      </c>
      <c r="I15" s="16">
        <v>15635615</v>
      </c>
      <c r="J15" s="6">
        <v>95154360.337265521</v>
      </c>
      <c r="K15" s="11">
        <v>6.0857450000000002</v>
      </c>
      <c r="L15" s="16">
        <v>352410</v>
      </c>
      <c r="M15" s="23">
        <v>3586333.98</v>
      </c>
      <c r="N15" s="11">
        <v>10.176595000000001</v>
      </c>
      <c r="O15" s="39"/>
    </row>
    <row r="16" spans="1:15" x14ac:dyDescent="0.35">
      <c r="B16" s="2">
        <f>B15+40</f>
        <v>44846</v>
      </c>
      <c r="C16" s="16">
        <v>0</v>
      </c>
      <c r="D16" s="6">
        <v>0</v>
      </c>
      <c r="E16" s="11">
        <v>0</v>
      </c>
      <c r="F16" s="49">
        <v>14401889</v>
      </c>
      <c r="G16" s="6">
        <v>55386767.539817452</v>
      </c>
      <c r="H16" s="11">
        <v>3.845799</v>
      </c>
      <c r="I16" s="16">
        <v>16892103</v>
      </c>
      <c r="J16" s="6">
        <v>99408071.681958541</v>
      </c>
      <c r="K16" s="11">
        <v>5.8848839999999996</v>
      </c>
      <c r="L16" s="35">
        <v>420025</v>
      </c>
      <c r="M16" s="36">
        <v>3909218.67</v>
      </c>
      <c r="N16" s="11">
        <v>9.3071099999999998</v>
      </c>
      <c r="O16" s="39"/>
    </row>
    <row r="17" spans="2:18" x14ac:dyDescent="0.35">
      <c r="B17" s="2">
        <f t="shared" si="0"/>
        <v>44876</v>
      </c>
      <c r="C17" s="16">
        <v>0</v>
      </c>
      <c r="D17" s="6">
        <v>0</v>
      </c>
      <c r="E17" s="11">
        <v>0</v>
      </c>
      <c r="F17" s="6">
        <v>14916110</v>
      </c>
      <c r="G17" s="6">
        <v>58667711.398824975</v>
      </c>
      <c r="H17" s="11">
        <v>3.9331779999999998</v>
      </c>
      <c r="I17" s="16">
        <v>17812103</v>
      </c>
      <c r="J17" s="6">
        <v>105348766.20105505</v>
      </c>
      <c r="K17" s="11">
        <v>5.9144490000000003</v>
      </c>
      <c r="L17" s="35">
        <v>463316</v>
      </c>
      <c r="M17" s="36">
        <v>4006612.3299999991</v>
      </c>
      <c r="N17" s="11">
        <v>8.6476880000000005</v>
      </c>
      <c r="O17" s="39"/>
    </row>
    <row r="18" spans="2:18" x14ac:dyDescent="0.35">
      <c r="B18" s="2">
        <f t="shared" si="0"/>
        <v>44906</v>
      </c>
      <c r="C18" s="16">
        <v>0</v>
      </c>
      <c r="D18" s="6">
        <v>0</v>
      </c>
      <c r="E18" s="11">
        <v>0</v>
      </c>
      <c r="F18" s="6">
        <v>14980264</v>
      </c>
      <c r="G18" s="6">
        <v>66955434.051842272</v>
      </c>
      <c r="H18" s="11">
        <v>4.469576</v>
      </c>
      <c r="I18" s="16">
        <v>19005413</v>
      </c>
      <c r="J18" s="6">
        <v>121594041.96432176</v>
      </c>
      <c r="K18" s="11">
        <v>6.3978640000000002</v>
      </c>
      <c r="L18" s="16">
        <v>491346</v>
      </c>
      <c r="M18" s="4">
        <v>4539522.1399999997</v>
      </c>
      <c r="N18" s="11">
        <v>9.2389519999999994</v>
      </c>
      <c r="O18" s="39"/>
    </row>
    <row r="19" spans="2:18" x14ac:dyDescent="0.35">
      <c r="B19" s="47" t="s">
        <v>15</v>
      </c>
      <c r="C19" s="17">
        <f>SUM(C7:C18)</f>
        <v>0</v>
      </c>
      <c r="D19" s="12">
        <f>SUM(D7:D18)</f>
        <v>0</v>
      </c>
      <c r="E19" s="18">
        <f t="shared" ref="E19" si="1">IF(C19=0,0,ROUND(D19/C19,6))</f>
        <v>0</v>
      </c>
      <c r="F19" s="12">
        <f>SUM(F7:F18)</f>
        <v>167992889</v>
      </c>
      <c r="G19" s="12">
        <f>SUM(G7:G18)</f>
        <v>688426832.63308501</v>
      </c>
      <c r="H19" s="18">
        <f t="shared" ref="H19" si="2">IF(F19=0,0,ROUND(G19/F19,6))</f>
        <v>4.0979520000000003</v>
      </c>
      <c r="I19" s="28">
        <f>SUM(I7:I18)</f>
        <v>192121379</v>
      </c>
      <c r="J19" s="12">
        <f>SUM(J7:J18)</f>
        <v>1166062427.389612</v>
      </c>
      <c r="K19" s="18">
        <f t="shared" ref="K19" si="3">IF(I19=0,0,ROUND(J19/I19,6))</f>
        <v>6.0694049999999997</v>
      </c>
      <c r="L19" s="17">
        <f>SUM(L7:L18)</f>
        <v>4993494</v>
      </c>
      <c r="M19" s="12">
        <f>SUM(M7:M18)</f>
        <v>45966750.390000001</v>
      </c>
      <c r="N19" s="18">
        <f t="shared" ref="N19" si="4">IF(L19=0,0,ROUND(M19/L19,6))</f>
        <v>9.2053279999999997</v>
      </c>
      <c r="O19" s="34"/>
    </row>
    <row r="20" spans="2:18" x14ac:dyDescent="0.35">
      <c r="F20" s="3"/>
      <c r="G20" s="24"/>
      <c r="H20" s="24"/>
      <c r="I20" s="25"/>
      <c r="J20" s="24"/>
      <c r="K20" s="24"/>
      <c r="L20" s="25"/>
      <c r="M20" s="24"/>
      <c r="N20" s="24"/>
      <c r="O20" s="24"/>
    </row>
    <row r="22" spans="2:18" s="9" customFormat="1" ht="15.5" x14ac:dyDescent="0.35">
      <c r="B22" s="50" t="s">
        <v>14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43"/>
    </row>
    <row r="23" spans="2:18" ht="15.5" x14ac:dyDescent="0.3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43"/>
    </row>
    <row r="24" spans="2:18" x14ac:dyDescent="0.35">
      <c r="B24" s="51" t="s">
        <v>0</v>
      </c>
      <c r="C24" s="52" t="s">
        <v>1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9"/>
    </row>
    <row r="25" spans="2:18" x14ac:dyDescent="0.35">
      <c r="B25" s="51"/>
      <c r="C25" s="51" t="s">
        <v>12</v>
      </c>
      <c r="D25" s="51"/>
      <c r="E25" s="51"/>
      <c r="F25" s="53" t="s">
        <v>2</v>
      </c>
      <c r="G25" s="53"/>
      <c r="H25" s="53"/>
      <c r="I25" s="53" t="s">
        <v>3</v>
      </c>
      <c r="J25" s="53"/>
      <c r="K25" s="53"/>
      <c r="L25" s="53" t="s">
        <v>4</v>
      </c>
      <c r="M25" s="53"/>
      <c r="N25" s="53"/>
      <c r="O25" s="30"/>
      <c r="R25" s="27"/>
    </row>
    <row r="26" spans="2:18" x14ac:dyDescent="0.35">
      <c r="B26" s="51"/>
      <c r="C26" s="1" t="s">
        <v>5</v>
      </c>
      <c r="D26" s="1" t="s">
        <v>6</v>
      </c>
      <c r="E26" s="1" t="s">
        <v>7</v>
      </c>
      <c r="F26" s="1" t="s">
        <v>5</v>
      </c>
      <c r="G26" s="1" t="s">
        <v>6</v>
      </c>
      <c r="H26" s="1" t="s">
        <v>7</v>
      </c>
      <c r="I26" s="1" t="s">
        <v>5</v>
      </c>
      <c r="J26" s="1" t="s">
        <v>6</v>
      </c>
      <c r="K26" s="1" t="s">
        <v>7</v>
      </c>
      <c r="L26" s="1" t="s">
        <v>5</v>
      </c>
      <c r="M26" s="1" t="s">
        <v>6</v>
      </c>
      <c r="N26" s="1" t="s">
        <v>7</v>
      </c>
      <c r="O26" s="31"/>
    </row>
    <row r="27" spans="2:18" x14ac:dyDescent="0.35">
      <c r="B27" s="2">
        <v>44565</v>
      </c>
      <c r="C27" s="15">
        <v>0</v>
      </c>
      <c r="D27" s="5">
        <v>0</v>
      </c>
      <c r="E27" s="11">
        <v>0</v>
      </c>
      <c r="F27" s="15">
        <v>3154355</v>
      </c>
      <c r="G27" s="5">
        <v>13574848.170000002</v>
      </c>
      <c r="H27" s="11">
        <f t="shared" ref="H27" si="5">ROUND(G27/F27,6)</f>
        <v>4.3035259999999997</v>
      </c>
      <c r="I27" s="15">
        <v>18475</v>
      </c>
      <c r="J27" s="5">
        <v>122517.89</v>
      </c>
      <c r="K27" s="11">
        <f t="shared" ref="K27" si="6">ROUND(J27/I27,6)</f>
        <v>6.6315499999999998</v>
      </c>
      <c r="L27" s="15">
        <v>0</v>
      </c>
      <c r="M27" s="4">
        <v>0</v>
      </c>
      <c r="N27" s="11">
        <f t="shared" ref="N27:N39" si="7">IF(L27=0,0,ROUND(M27/L27,6))</f>
        <v>0</v>
      </c>
      <c r="O27" s="40"/>
    </row>
    <row r="28" spans="2:18" x14ac:dyDescent="0.35">
      <c r="B28" s="2">
        <f>B27+30</f>
        <v>44595</v>
      </c>
      <c r="C28" s="15">
        <v>0</v>
      </c>
      <c r="D28" s="5">
        <v>0</v>
      </c>
      <c r="E28" s="11">
        <v>0</v>
      </c>
      <c r="F28" s="15">
        <v>3503913</v>
      </c>
      <c r="G28" s="5">
        <v>15226911.519999998</v>
      </c>
      <c r="H28" s="11">
        <v>4.345688</v>
      </c>
      <c r="I28" s="15">
        <v>14381</v>
      </c>
      <c r="J28" s="5">
        <v>99255.22</v>
      </c>
      <c r="K28" s="11">
        <v>6.9018300000000004</v>
      </c>
      <c r="L28" s="15">
        <v>0</v>
      </c>
      <c r="M28" s="4">
        <v>0</v>
      </c>
      <c r="N28" s="11">
        <v>0</v>
      </c>
      <c r="O28" s="40"/>
    </row>
    <row r="29" spans="2:18" x14ac:dyDescent="0.35">
      <c r="B29" s="2">
        <f t="shared" ref="B29:B38" si="8">B28+30</f>
        <v>44625</v>
      </c>
      <c r="C29" s="15">
        <v>0</v>
      </c>
      <c r="D29" s="5">
        <v>0</v>
      </c>
      <c r="E29" s="11">
        <v>0</v>
      </c>
      <c r="F29" s="15">
        <v>5111730</v>
      </c>
      <c r="G29" s="5">
        <v>21240749.049999997</v>
      </c>
      <c r="H29" s="11">
        <v>4.1552959999999999</v>
      </c>
      <c r="I29" s="15">
        <v>15052</v>
      </c>
      <c r="J29" s="5">
        <v>97936.14</v>
      </c>
      <c r="K29" s="11">
        <v>6.5065200000000001</v>
      </c>
      <c r="L29" s="15">
        <v>0</v>
      </c>
      <c r="M29" s="4">
        <v>0</v>
      </c>
      <c r="N29" s="11">
        <v>0</v>
      </c>
      <c r="O29" s="40"/>
    </row>
    <row r="30" spans="2:18" x14ac:dyDescent="0.35">
      <c r="B30" s="2">
        <f t="shared" si="8"/>
        <v>44655</v>
      </c>
      <c r="C30" s="15">
        <v>0</v>
      </c>
      <c r="D30" s="5">
        <v>0</v>
      </c>
      <c r="E30" s="11">
        <v>0</v>
      </c>
      <c r="F30" s="15">
        <v>4841064</v>
      </c>
      <c r="G30" s="5">
        <v>20572106.059999999</v>
      </c>
      <c r="H30" s="11">
        <v>4.2495010000000004</v>
      </c>
      <c r="I30" s="15">
        <v>11999</v>
      </c>
      <c r="J30" s="5">
        <v>78532.259999999995</v>
      </c>
      <c r="K30" s="11">
        <v>6.5449000000000002</v>
      </c>
      <c r="L30" s="15">
        <v>0</v>
      </c>
      <c r="M30" s="4">
        <v>0</v>
      </c>
      <c r="N30" s="11">
        <v>0</v>
      </c>
      <c r="O30" s="40"/>
    </row>
    <row r="31" spans="2:18" x14ac:dyDescent="0.35">
      <c r="B31" s="2">
        <f t="shared" si="8"/>
        <v>44685</v>
      </c>
      <c r="C31" s="15">
        <v>0</v>
      </c>
      <c r="D31" s="5">
        <v>0</v>
      </c>
      <c r="E31" s="11">
        <v>0</v>
      </c>
      <c r="F31" s="15">
        <v>3582878</v>
      </c>
      <c r="G31" s="10">
        <v>14932587.01</v>
      </c>
      <c r="H31" s="11">
        <v>4.1677629999999999</v>
      </c>
      <c r="I31" s="15">
        <v>10246</v>
      </c>
      <c r="J31" s="5">
        <v>65190.58</v>
      </c>
      <c r="K31" s="11">
        <v>6.3625400000000001</v>
      </c>
      <c r="L31" s="15">
        <v>0</v>
      </c>
      <c r="M31" s="4">
        <v>0</v>
      </c>
      <c r="N31" s="11">
        <v>0</v>
      </c>
      <c r="O31" s="40"/>
    </row>
    <row r="32" spans="2:18" x14ac:dyDescent="0.35">
      <c r="B32" s="2">
        <f t="shared" si="8"/>
        <v>44715</v>
      </c>
      <c r="C32" s="15">
        <v>0</v>
      </c>
      <c r="D32" s="5">
        <v>0</v>
      </c>
      <c r="E32" s="11">
        <v>0</v>
      </c>
      <c r="F32" s="15">
        <v>2769084</v>
      </c>
      <c r="G32" s="5">
        <v>11854664.090000002</v>
      </c>
      <c r="H32" s="11">
        <v>4.2810779999999999</v>
      </c>
      <c r="I32" s="15">
        <v>7369</v>
      </c>
      <c r="J32" s="5">
        <v>48725.3</v>
      </c>
      <c r="K32" s="11">
        <v>6.6121999999999996</v>
      </c>
      <c r="L32" s="15">
        <v>0</v>
      </c>
      <c r="M32" s="4">
        <v>0</v>
      </c>
      <c r="N32" s="11">
        <v>0</v>
      </c>
      <c r="O32" s="40"/>
    </row>
    <row r="33" spans="2:17" x14ac:dyDescent="0.35">
      <c r="B33" s="2">
        <f t="shared" si="8"/>
        <v>44745</v>
      </c>
      <c r="C33" s="15">
        <v>0</v>
      </c>
      <c r="D33" s="5">
        <v>0</v>
      </c>
      <c r="E33" s="11">
        <v>0</v>
      </c>
      <c r="F33" s="15">
        <v>3890920</v>
      </c>
      <c r="G33" s="5">
        <v>16977905.119999997</v>
      </c>
      <c r="H33" s="11">
        <v>4.3634680000000001</v>
      </c>
      <c r="I33" s="15">
        <v>5699</v>
      </c>
      <c r="J33" s="5">
        <v>40582.18</v>
      </c>
      <c r="K33" s="11">
        <v>7.1209300000000004</v>
      </c>
      <c r="L33" s="15">
        <v>0</v>
      </c>
      <c r="M33" s="4">
        <v>0</v>
      </c>
      <c r="N33" s="11">
        <v>0</v>
      </c>
      <c r="O33" s="40"/>
    </row>
    <row r="34" spans="2:17" x14ac:dyDescent="0.35">
      <c r="B34" s="2">
        <f t="shared" si="8"/>
        <v>44775</v>
      </c>
      <c r="C34" s="15">
        <v>0</v>
      </c>
      <c r="D34" s="5">
        <v>0</v>
      </c>
      <c r="E34" s="11">
        <v>0</v>
      </c>
      <c r="F34" s="16">
        <v>3628019</v>
      </c>
      <c r="G34" s="6">
        <v>15305707.59</v>
      </c>
      <c r="H34" s="11">
        <v>4.2187510000000001</v>
      </c>
      <c r="I34" s="16">
        <v>6712</v>
      </c>
      <c r="J34" s="6">
        <v>46756.26</v>
      </c>
      <c r="K34" s="11">
        <v>6.9660700000000002</v>
      </c>
      <c r="L34" s="16">
        <v>0</v>
      </c>
      <c r="M34" s="4">
        <v>0</v>
      </c>
      <c r="N34" s="11">
        <v>0</v>
      </c>
      <c r="O34" s="39"/>
    </row>
    <row r="35" spans="2:17" x14ac:dyDescent="0.35">
      <c r="B35" s="2">
        <f>B34+31</f>
        <v>44806</v>
      </c>
      <c r="C35" s="15">
        <v>0</v>
      </c>
      <c r="D35" s="5">
        <v>0</v>
      </c>
      <c r="E35" s="11">
        <v>0</v>
      </c>
      <c r="F35" s="16">
        <v>3654512</v>
      </c>
      <c r="G35" s="6">
        <v>15821241.84</v>
      </c>
      <c r="H35" s="11">
        <v>4.3292349999999997</v>
      </c>
      <c r="I35" s="16">
        <v>8569</v>
      </c>
      <c r="J35" s="6">
        <v>61733.22</v>
      </c>
      <c r="K35" s="11">
        <v>7.20425</v>
      </c>
      <c r="L35" s="16">
        <v>0</v>
      </c>
      <c r="M35" s="4">
        <v>0</v>
      </c>
      <c r="N35" s="11">
        <v>0</v>
      </c>
      <c r="O35" s="39"/>
    </row>
    <row r="36" spans="2:17" x14ac:dyDescent="0.35">
      <c r="B36" s="2">
        <f t="shared" si="8"/>
        <v>44836</v>
      </c>
      <c r="C36" s="15">
        <v>0</v>
      </c>
      <c r="D36" s="5">
        <v>0</v>
      </c>
      <c r="E36" s="11">
        <v>0</v>
      </c>
      <c r="F36" s="16">
        <v>2954273</v>
      </c>
      <c r="G36" s="6">
        <v>12431070.17</v>
      </c>
      <c r="H36" s="11">
        <v>4.207827</v>
      </c>
      <c r="I36" s="16">
        <v>10586</v>
      </c>
      <c r="J36" s="6">
        <v>75568.37</v>
      </c>
      <c r="K36" s="11">
        <v>7.1385199999999998</v>
      </c>
      <c r="L36" s="16">
        <v>0</v>
      </c>
      <c r="M36" s="4">
        <v>0</v>
      </c>
      <c r="N36" s="11">
        <v>0</v>
      </c>
      <c r="O36" s="39"/>
    </row>
    <row r="37" spans="2:17" x14ac:dyDescent="0.35">
      <c r="B37" s="2">
        <f>B36+40</f>
        <v>44876</v>
      </c>
      <c r="C37" s="15">
        <v>0</v>
      </c>
      <c r="D37" s="5">
        <v>0</v>
      </c>
      <c r="E37" s="11">
        <v>0</v>
      </c>
      <c r="F37" s="16">
        <v>3713718</v>
      </c>
      <c r="G37" s="6">
        <v>15967199.42</v>
      </c>
      <c r="H37" s="11">
        <v>4.2995190000000001</v>
      </c>
      <c r="I37" s="16">
        <v>13271</v>
      </c>
      <c r="J37" s="6">
        <v>93167.200000000012</v>
      </c>
      <c r="K37" s="11">
        <v>7.0203600000000002</v>
      </c>
      <c r="L37" s="16">
        <v>0</v>
      </c>
      <c r="M37" s="4">
        <v>0</v>
      </c>
      <c r="N37" s="11">
        <v>0</v>
      </c>
      <c r="O37" s="39"/>
    </row>
    <row r="38" spans="2:17" x14ac:dyDescent="0.35">
      <c r="B38" s="2">
        <f t="shared" si="8"/>
        <v>44906</v>
      </c>
      <c r="C38" s="15">
        <v>0</v>
      </c>
      <c r="D38" s="5">
        <v>0</v>
      </c>
      <c r="E38" s="11">
        <v>0</v>
      </c>
      <c r="F38" s="16">
        <v>4282287</v>
      </c>
      <c r="G38" s="6">
        <v>19724678.280000001</v>
      </c>
      <c r="H38" s="11">
        <v>4.6061079999999999</v>
      </c>
      <c r="I38" s="16">
        <v>14500</v>
      </c>
      <c r="J38" s="6">
        <v>111021.43000000001</v>
      </c>
      <c r="K38" s="11">
        <v>7.65665</v>
      </c>
      <c r="L38" s="16">
        <v>0</v>
      </c>
      <c r="M38" s="4">
        <v>0</v>
      </c>
      <c r="N38" s="11">
        <v>0</v>
      </c>
      <c r="O38" s="39"/>
    </row>
    <row r="39" spans="2:17" x14ac:dyDescent="0.35">
      <c r="B39" s="47" t="s">
        <v>15</v>
      </c>
      <c r="C39" s="47">
        <f>SUM(C27:C38)</f>
        <v>0</v>
      </c>
      <c r="D39" s="47">
        <f>SUM(D27:D38)</f>
        <v>0</v>
      </c>
      <c r="E39" s="18">
        <f t="shared" ref="E39" si="9">IF(C39=0,0,ROUND(D39/C39,6))</f>
        <v>0</v>
      </c>
      <c r="F39" s="17">
        <f>SUM(F27:F38)</f>
        <v>45086753</v>
      </c>
      <c r="G39" s="12">
        <f>SUM(G27:G38)</f>
        <v>193629668.31999999</v>
      </c>
      <c r="H39" s="18">
        <f t="shared" ref="H39" si="10">IF(F39=0,0,ROUND(G39/F39,6))</f>
        <v>4.2946020000000003</v>
      </c>
      <c r="I39" s="17">
        <f>SUM(I27:I38)</f>
        <v>136859</v>
      </c>
      <c r="J39" s="12">
        <f>SUM(J27:J38)</f>
        <v>940986.05000000016</v>
      </c>
      <c r="K39" s="18">
        <f t="shared" ref="K39" si="11">IF(I39=0,0,ROUND(J39/I39,6))</f>
        <v>6.8755879999999996</v>
      </c>
      <c r="L39" s="17">
        <f>SUM(L27:L38)</f>
        <v>0</v>
      </c>
      <c r="M39" s="12">
        <f>SUM(M27:M38)</f>
        <v>0</v>
      </c>
      <c r="N39" s="18">
        <f t="shared" si="7"/>
        <v>0</v>
      </c>
      <c r="O39" s="37"/>
    </row>
    <row r="42" spans="2:17" ht="15.5" x14ac:dyDescent="0.35">
      <c r="B42" s="50" t="s">
        <v>16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43"/>
    </row>
    <row r="43" spans="2:17" ht="15.5" x14ac:dyDescent="0.3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43"/>
      <c r="M43" s="43"/>
      <c r="N43" s="43"/>
      <c r="O43" s="43"/>
    </row>
    <row r="44" spans="2:17" x14ac:dyDescent="0.35">
      <c r="B44" s="54" t="s">
        <v>0</v>
      </c>
      <c r="C44" s="55" t="s">
        <v>1</v>
      </c>
      <c r="D44" s="55"/>
      <c r="E44" s="55"/>
      <c r="F44" s="55" t="s">
        <v>1</v>
      </c>
      <c r="G44" s="55"/>
      <c r="H44" s="55"/>
      <c r="I44" s="55"/>
      <c r="J44" s="55" t="s">
        <v>1</v>
      </c>
      <c r="K44" s="55"/>
      <c r="L44" s="55"/>
      <c r="M44" s="55" t="s">
        <v>1</v>
      </c>
      <c r="N44" s="55"/>
      <c r="O44" s="55"/>
      <c r="Q44" s="42"/>
    </row>
    <row r="45" spans="2:17" x14ac:dyDescent="0.35">
      <c r="B45" s="54"/>
      <c r="C45" s="8" t="s">
        <v>2</v>
      </c>
      <c r="D45" s="8" t="s">
        <v>3</v>
      </c>
      <c r="E45" s="8" t="s">
        <v>4</v>
      </c>
      <c r="F45" s="8" t="s">
        <v>12</v>
      </c>
      <c r="G45" s="8" t="s">
        <v>2</v>
      </c>
      <c r="H45" s="8" t="s">
        <v>3</v>
      </c>
      <c r="I45" s="8" t="s">
        <v>4</v>
      </c>
      <c r="J45" s="8" t="s">
        <v>2</v>
      </c>
      <c r="K45" s="8" t="s">
        <v>3</v>
      </c>
      <c r="L45" s="8" t="s">
        <v>4</v>
      </c>
      <c r="M45" s="8" t="s">
        <v>2</v>
      </c>
      <c r="N45" s="8" t="s">
        <v>3</v>
      </c>
      <c r="O45" s="8" t="s">
        <v>4</v>
      </c>
    </row>
    <row r="46" spans="2:17" x14ac:dyDescent="0.35">
      <c r="B46" s="54"/>
      <c r="C46" s="21" t="s">
        <v>5</v>
      </c>
      <c r="D46" s="21" t="s">
        <v>5</v>
      </c>
      <c r="E46" s="21" t="s">
        <v>5</v>
      </c>
      <c r="F46" s="21" t="s">
        <v>5</v>
      </c>
      <c r="G46" s="21" t="s">
        <v>5</v>
      </c>
      <c r="H46" s="21" t="s">
        <v>5</v>
      </c>
      <c r="I46" s="21" t="s">
        <v>5</v>
      </c>
      <c r="J46" s="21" t="s">
        <v>5</v>
      </c>
      <c r="K46" s="21" t="s">
        <v>5</v>
      </c>
      <c r="L46" s="21" t="s">
        <v>5</v>
      </c>
      <c r="M46" s="21" t="s">
        <v>5</v>
      </c>
      <c r="N46" s="21" t="s">
        <v>5</v>
      </c>
      <c r="O46" s="21" t="s">
        <v>5</v>
      </c>
    </row>
    <row r="47" spans="2:17" ht="18.5" x14ac:dyDescent="0.45">
      <c r="B47" s="46"/>
      <c r="C47" s="46"/>
      <c r="D47" s="46" t="s">
        <v>11</v>
      </c>
      <c r="E47" s="46"/>
      <c r="F47" s="57" t="s">
        <v>18</v>
      </c>
      <c r="G47" s="57"/>
      <c r="H47" s="57"/>
      <c r="I47" s="57"/>
      <c r="J47" s="57" t="s">
        <v>8</v>
      </c>
      <c r="K47" s="57"/>
      <c r="L47" s="57"/>
      <c r="M47" s="57" t="s">
        <v>10</v>
      </c>
      <c r="N47" s="57"/>
      <c r="O47" s="57"/>
    </row>
    <row r="48" spans="2:17" x14ac:dyDescent="0.35">
      <c r="B48" s="7">
        <v>44565</v>
      </c>
      <c r="C48" s="14">
        <v>0</v>
      </c>
      <c r="D48" s="14">
        <v>0</v>
      </c>
      <c r="E48" s="14">
        <v>0</v>
      </c>
      <c r="F48" s="14">
        <v>0</v>
      </c>
      <c r="G48" s="14">
        <v>10762331</v>
      </c>
      <c r="H48" s="14">
        <v>12592770.000000002</v>
      </c>
      <c r="I48" s="14">
        <v>459532</v>
      </c>
      <c r="J48" s="14">
        <v>5552</v>
      </c>
      <c r="K48" s="14">
        <v>2875179</v>
      </c>
      <c r="L48" s="14">
        <v>15519</v>
      </c>
      <c r="M48" s="14">
        <v>273388</v>
      </c>
      <c r="N48" s="14">
        <v>109206</v>
      </c>
      <c r="O48" s="14">
        <v>43477</v>
      </c>
    </row>
    <row r="49" spans="2:15" x14ac:dyDescent="0.35">
      <c r="B49" s="7">
        <f>B48+30</f>
        <v>44595</v>
      </c>
      <c r="C49" s="14">
        <v>0</v>
      </c>
      <c r="D49" s="14">
        <v>0</v>
      </c>
      <c r="E49" s="14">
        <v>0</v>
      </c>
      <c r="F49" s="14">
        <v>0</v>
      </c>
      <c r="G49" s="14">
        <v>13058366</v>
      </c>
      <c r="H49" s="14">
        <v>12524012</v>
      </c>
      <c r="I49" s="14">
        <v>463630</v>
      </c>
      <c r="J49" s="14">
        <v>5352</v>
      </c>
      <c r="K49" s="14">
        <v>2889573.0000000005</v>
      </c>
      <c r="L49" s="14">
        <v>15000</v>
      </c>
      <c r="M49" s="14">
        <v>304492</v>
      </c>
      <c r="N49" s="14">
        <v>93269</v>
      </c>
      <c r="O49" s="14">
        <v>47209</v>
      </c>
    </row>
    <row r="50" spans="2:15" x14ac:dyDescent="0.35">
      <c r="B50" s="7">
        <f t="shared" ref="B50:B59" si="12">B49+30</f>
        <v>44625</v>
      </c>
      <c r="C50" s="14">
        <v>0</v>
      </c>
      <c r="D50" s="14">
        <v>0</v>
      </c>
      <c r="E50" s="14">
        <v>0</v>
      </c>
      <c r="F50" s="14">
        <v>0</v>
      </c>
      <c r="G50" s="14">
        <v>15105593</v>
      </c>
      <c r="H50" s="14">
        <v>13830106</v>
      </c>
      <c r="I50" s="14">
        <v>479714</v>
      </c>
      <c r="J50" s="14">
        <v>6176</v>
      </c>
      <c r="K50" s="14">
        <v>2910589</v>
      </c>
      <c r="L50" s="14">
        <v>18009</v>
      </c>
      <c r="M50" s="14">
        <v>365888</v>
      </c>
      <c r="N50" s="14">
        <v>88915</v>
      </c>
      <c r="O50" s="14">
        <v>53790</v>
      </c>
    </row>
    <row r="51" spans="2:15" x14ac:dyDescent="0.35">
      <c r="B51" s="7">
        <f t="shared" si="12"/>
        <v>44655</v>
      </c>
      <c r="C51" s="14">
        <v>0</v>
      </c>
      <c r="D51" s="14">
        <v>0</v>
      </c>
      <c r="E51" s="14">
        <v>0</v>
      </c>
      <c r="F51" s="14">
        <v>0</v>
      </c>
      <c r="G51" s="14">
        <v>13362084</v>
      </c>
      <c r="H51" s="14">
        <v>12399808</v>
      </c>
      <c r="I51" s="14">
        <v>386763</v>
      </c>
      <c r="J51" s="14">
        <v>5324.9999999999991</v>
      </c>
      <c r="K51" s="14">
        <v>2631676</v>
      </c>
      <c r="L51" s="14">
        <v>14644</v>
      </c>
      <c r="M51" s="14">
        <v>316943</v>
      </c>
      <c r="N51" s="14">
        <v>83557</v>
      </c>
      <c r="O51" s="14">
        <v>49783</v>
      </c>
    </row>
    <row r="52" spans="2:15" x14ac:dyDescent="0.35">
      <c r="B52" s="7">
        <f t="shared" si="12"/>
        <v>44685</v>
      </c>
      <c r="C52" s="14">
        <v>0</v>
      </c>
      <c r="D52" s="14">
        <v>0</v>
      </c>
      <c r="E52" s="14">
        <v>0</v>
      </c>
      <c r="F52" s="14">
        <v>0</v>
      </c>
      <c r="G52" s="14">
        <v>12933169</v>
      </c>
      <c r="H52" s="14">
        <v>11672359</v>
      </c>
      <c r="I52" s="14">
        <v>291905</v>
      </c>
      <c r="J52" s="14">
        <v>3443.0000000000005</v>
      </c>
      <c r="K52" s="14">
        <v>2715750</v>
      </c>
      <c r="L52" s="14">
        <v>14188</v>
      </c>
      <c r="M52" s="14">
        <v>307092</v>
      </c>
      <c r="N52" s="14">
        <v>76023</v>
      </c>
      <c r="O52" s="14">
        <v>44632</v>
      </c>
    </row>
    <row r="53" spans="2:15" x14ac:dyDescent="0.35">
      <c r="B53" s="7">
        <f t="shared" si="12"/>
        <v>44715</v>
      </c>
      <c r="C53" s="14">
        <v>0</v>
      </c>
      <c r="D53" s="14">
        <v>0</v>
      </c>
      <c r="E53" s="14">
        <v>0</v>
      </c>
      <c r="F53" s="14">
        <v>0</v>
      </c>
      <c r="G53" s="14">
        <v>13646386.899999999</v>
      </c>
      <c r="H53" s="14">
        <v>11715688</v>
      </c>
      <c r="I53" s="14">
        <v>225312</v>
      </c>
      <c r="J53" s="33">
        <v>2032</v>
      </c>
      <c r="K53" s="14">
        <v>2727999</v>
      </c>
      <c r="L53" s="14">
        <v>13537</v>
      </c>
      <c r="M53" s="14">
        <v>294882</v>
      </c>
      <c r="N53" s="14">
        <v>87293</v>
      </c>
      <c r="O53" s="14">
        <v>47917</v>
      </c>
    </row>
    <row r="54" spans="2:15" x14ac:dyDescent="0.35">
      <c r="B54" s="7">
        <f t="shared" si="12"/>
        <v>44745</v>
      </c>
      <c r="C54" s="14">
        <v>0</v>
      </c>
      <c r="D54" s="14">
        <v>0</v>
      </c>
      <c r="E54" s="14">
        <v>0</v>
      </c>
      <c r="F54" s="14">
        <v>0</v>
      </c>
      <c r="G54" s="14">
        <v>14774493</v>
      </c>
      <c r="H54" s="14">
        <v>12688071</v>
      </c>
      <c r="I54" s="14">
        <v>226147</v>
      </c>
      <c r="J54" s="14">
        <v>1592</v>
      </c>
      <c r="K54" s="14">
        <v>2366295.0000000005</v>
      </c>
      <c r="L54" s="14">
        <v>13876</v>
      </c>
      <c r="M54" s="14">
        <v>294727</v>
      </c>
      <c r="N54" s="14">
        <v>93211</v>
      </c>
      <c r="O54" s="14">
        <v>51098</v>
      </c>
    </row>
    <row r="55" spans="2:15" x14ac:dyDescent="0.35">
      <c r="B55" s="7">
        <f t="shared" si="12"/>
        <v>44775</v>
      </c>
      <c r="C55" s="14">
        <v>0</v>
      </c>
      <c r="D55" s="14">
        <v>0</v>
      </c>
      <c r="E55" s="14">
        <v>0</v>
      </c>
      <c r="F55" s="14">
        <v>0</v>
      </c>
      <c r="G55" s="14">
        <v>14300591</v>
      </c>
      <c r="H55" s="14">
        <v>12859234</v>
      </c>
      <c r="I55" s="14">
        <v>228701</v>
      </c>
      <c r="J55" s="14">
        <v>1371</v>
      </c>
      <c r="K55" s="14">
        <v>2598147</v>
      </c>
      <c r="L55" s="14">
        <v>14187</v>
      </c>
      <c r="M55" s="14">
        <v>310103</v>
      </c>
      <c r="N55" s="14">
        <v>87181</v>
      </c>
      <c r="O55" s="14">
        <v>47827</v>
      </c>
    </row>
    <row r="56" spans="2:15" x14ac:dyDescent="0.35">
      <c r="B56" s="7">
        <f>B55+31</f>
        <v>44806</v>
      </c>
      <c r="C56" s="14">
        <v>0</v>
      </c>
      <c r="D56" s="14">
        <v>0</v>
      </c>
      <c r="E56" s="14">
        <v>0</v>
      </c>
      <c r="F56" s="14">
        <v>0</v>
      </c>
      <c r="G56" s="14">
        <v>12913887</v>
      </c>
      <c r="H56" s="14">
        <v>12957115</v>
      </c>
      <c r="I56" s="14">
        <v>284231</v>
      </c>
      <c r="J56" s="14">
        <v>3298</v>
      </c>
      <c r="K56" s="14">
        <v>2563075</v>
      </c>
      <c r="L56" s="14">
        <f>170+15294</f>
        <v>15464</v>
      </c>
      <c r="M56" s="14">
        <v>336069</v>
      </c>
      <c r="N56" s="14">
        <v>91703</v>
      </c>
      <c r="O56" s="14">
        <v>52715</v>
      </c>
    </row>
    <row r="57" spans="2:15" x14ac:dyDescent="0.35">
      <c r="B57" s="7">
        <f>B56+30</f>
        <v>44836</v>
      </c>
      <c r="C57" s="26">
        <v>0</v>
      </c>
      <c r="D57" s="26">
        <v>0</v>
      </c>
      <c r="E57" s="26">
        <v>0</v>
      </c>
      <c r="F57" s="26">
        <v>0</v>
      </c>
      <c r="G57" s="26">
        <v>14061769</v>
      </c>
      <c r="H57" s="26">
        <v>14072372</v>
      </c>
      <c r="I57" s="14">
        <v>349502</v>
      </c>
      <c r="J57" s="14">
        <v>6202</v>
      </c>
      <c r="K57" s="14">
        <v>2698203</v>
      </c>
      <c r="L57" s="14">
        <f>16528+767</f>
        <v>17295</v>
      </c>
      <c r="M57" s="14">
        <v>333918</v>
      </c>
      <c r="N57" s="14">
        <v>94861</v>
      </c>
      <c r="O57" s="14">
        <v>53228</v>
      </c>
    </row>
    <row r="58" spans="2:15" x14ac:dyDescent="0.35">
      <c r="B58" s="7">
        <f>B57+40</f>
        <v>44876</v>
      </c>
      <c r="C58" s="26">
        <v>0</v>
      </c>
      <c r="D58" s="26">
        <v>0</v>
      </c>
      <c r="E58" s="26">
        <v>0</v>
      </c>
      <c r="F58" s="26">
        <v>0</v>
      </c>
      <c r="G58" s="26">
        <v>14592392</v>
      </c>
      <c r="H58" s="26">
        <v>14775898</v>
      </c>
      <c r="I58" s="14">
        <v>387011</v>
      </c>
      <c r="J58" s="14">
        <v>5385.9999999999991</v>
      </c>
      <c r="K58" s="14">
        <v>2916751</v>
      </c>
      <c r="L58" s="14">
        <v>19699</v>
      </c>
      <c r="M58" s="14">
        <v>318332</v>
      </c>
      <c r="N58" s="14">
        <v>89533</v>
      </c>
      <c r="O58" s="14">
        <v>56606</v>
      </c>
    </row>
    <row r="59" spans="2:15" x14ac:dyDescent="0.35">
      <c r="B59" s="7">
        <f t="shared" si="12"/>
        <v>44906</v>
      </c>
      <c r="C59" s="26">
        <v>0</v>
      </c>
      <c r="D59" s="26">
        <v>0</v>
      </c>
      <c r="E59" s="26">
        <v>0</v>
      </c>
      <c r="F59" s="26">
        <v>0</v>
      </c>
      <c r="G59" s="26">
        <v>14887369</v>
      </c>
      <c r="H59" s="26">
        <v>15690375</v>
      </c>
      <c r="I59" s="14">
        <v>417458</v>
      </c>
      <c r="J59" s="14">
        <v>5816</v>
      </c>
      <c r="K59" s="14">
        <v>3199924</v>
      </c>
      <c r="L59" s="14">
        <v>22326</v>
      </c>
      <c r="M59" s="14">
        <v>87079</v>
      </c>
      <c r="N59" s="14">
        <v>82011</v>
      </c>
      <c r="O59" s="14">
        <v>51562</v>
      </c>
    </row>
    <row r="60" spans="2:15" x14ac:dyDescent="0.35">
      <c r="B60" s="44" t="s">
        <v>15</v>
      </c>
      <c r="C60" s="17">
        <f t="shared" ref="C60:E60" si="13">SUM(C48:C59)</f>
        <v>0</v>
      </c>
      <c r="D60" s="17">
        <f t="shared" si="13"/>
        <v>0</v>
      </c>
      <c r="E60" s="17">
        <f t="shared" si="13"/>
        <v>0</v>
      </c>
      <c r="F60" s="17">
        <f>SUM(F48:F59)</f>
        <v>0</v>
      </c>
      <c r="G60" s="17">
        <f t="shared" ref="G60:O60" si="14">SUM(G48:G59)</f>
        <v>164398430.90000001</v>
      </c>
      <c r="H60" s="17">
        <f t="shared" si="14"/>
        <v>157777808</v>
      </c>
      <c r="I60" s="17">
        <f t="shared" si="14"/>
        <v>4199906</v>
      </c>
      <c r="J60" s="17">
        <f t="shared" si="14"/>
        <v>51545</v>
      </c>
      <c r="K60" s="17">
        <f t="shared" si="14"/>
        <v>33093161</v>
      </c>
      <c r="L60" s="17">
        <f t="shared" si="14"/>
        <v>193744</v>
      </c>
      <c r="M60" s="17">
        <f t="shared" si="14"/>
        <v>3542913</v>
      </c>
      <c r="N60" s="17">
        <f t="shared" si="14"/>
        <v>1076763</v>
      </c>
      <c r="O60" s="17">
        <f t="shared" si="14"/>
        <v>599844</v>
      </c>
    </row>
    <row r="61" spans="2:15" x14ac:dyDescent="0.35">
      <c r="B61" s="3"/>
    </row>
    <row r="62" spans="2:15" x14ac:dyDescent="0.35">
      <c r="B62" s="3"/>
    </row>
    <row r="63" spans="2:15" ht="15.5" x14ac:dyDescent="0.35">
      <c r="B63" s="50" t="s">
        <v>17</v>
      </c>
      <c r="C63" s="50"/>
      <c r="D63" s="50"/>
      <c r="E63" s="50"/>
      <c r="F63" s="50"/>
      <c r="G63" s="50"/>
      <c r="H63" s="50"/>
      <c r="I63" s="50"/>
      <c r="J63" s="50"/>
      <c r="K63" s="50"/>
      <c r="L63" s="38"/>
      <c r="M63" s="38"/>
      <c r="N63" s="38"/>
      <c r="O63" s="43"/>
    </row>
    <row r="64" spans="2:15" ht="15.5" x14ac:dyDescent="0.35">
      <c r="B64" s="13"/>
      <c r="C64" s="13"/>
      <c r="D64" s="13"/>
      <c r="E64" s="13"/>
      <c r="F64" s="13"/>
      <c r="G64" s="13"/>
      <c r="H64" s="13"/>
      <c r="I64" s="43"/>
      <c r="J64" s="43"/>
      <c r="K64" s="43"/>
      <c r="L64" s="43"/>
      <c r="M64" s="43"/>
      <c r="N64" s="43"/>
      <c r="O64" s="43"/>
    </row>
    <row r="65" spans="2:13" x14ac:dyDescent="0.35">
      <c r="B65" s="54" t="s">
        <v>0</v>
      </c>
      <c r="C65" s="55" t="s">
        <v>1</v>
      </c>
      <c r="D65" s="55"/>
      <c r="E65" s="55"/>
      <c r="F65" s="55" t="s">
        <v>1</v>
      </c>
      <c r="G65" s="55"/>
      <c r="H65" s="55"/>
    </row>
    <row r="66" spans="2:13" x14ac:dyDescent="0.35">
      <c r="B66" s="54"/>
      <c r="C66" s="8" t="s">
        <v>2</v>
      </c>
      <c r="D66" s="8" t="s">
        <v>3</v>
      </c>
      <c r="E66" s="8" t="s">
        <v>4</v>
      </c>
      <c r="F66" s="8" t="s">
        <v>2</v>
      </c>
      <c r="G66" s="8" t="s">
        <v>3</v>
      </c>
      <c r="H66" s="8" t="s">
        <v>4</v>
      </c>
      <c r="K66" s="20"/>
      <c r="L66" s="3"/>
      <c r="M66" s="3"/>
    </row>
    <row r="67" spans="2:13" x14ac:dyDescent="0.35">
      <c r="B67" s="54"/>
      <c r="C67" s="21" t="s">
        <v>5</v>
      </c>
      <c r="D67" s="21" t="s">
        <v>5</v>
      </c>
      <c r="E67" s="21" t="s">
        <v>5</v>
      </c>
      <c r="F67" s="21" t="s">
        <v>5</v>
      </c>
      <c r="G67" s="21" t="s">
        <v>5</v>
      </c>
      <c r="H67" s="21" t="s">
        <v>5</v>
      </c>
      <c r="L67" s="3"/>
    </row>
    <row r="68" spans="2:13" ht="18.5" x14ac:dyDescent="0.45">
      <c r="B68" s="45"/>
      <c r="C68" s="45"/>
      <c r="D68" s="48" t="s">
        <v>18</v>
      </c>
      <c r="E68" s="45"/>
      <c r="F68" s="56" t="s">
        <v>9</v>
      </c>
      <c r="G68" s="56"/>
      <c r="H68" s="56"/>
      <c r="K68" s="24"/>
      <c r="L68" s="3"/>
      <c r="M68" s="42"/>
    </row>
    <row r="69" spans="2:13" x14ac:dyDescent="0.35">
      <c r="B69" s="7">
        <v>44565</v>
      </c>
      <c r="C69" s="14">
        <v>1072650</v>
      </c>
      <c r="D69" s="14">
        <v>18475</v>
      </c>
      <c r="E69" s="14">
        <v>0</v>
      </c>
      <c r="F69" s="14">
        <v>2081705</v>
      </c>
      <c r="G69" s="14">
        <v>0</v>
      </c>
      <c r="H69" s="14">
        <v>0</v>
      </c>
      <c r="L69" s="3"/>
    </row>
    <row r="70" spans="2:13" x14ac:dyDescent="0.35">
      <c r="B70" s="7">
        <f>B69+30</f>
        <v>44595</v>
      </c>
      <c r="C70" s="14">
        <v>1608280</v>
      </c>
      <c r="D70" s="14">
        <v>14381</v>
      </c>
      <c r="E70" s="14">
        <v>0</v>
      </c>
      <c r="F70" s="14">
        <v>1895633</v>
      </c>
      <c r="G70" s="14">
        <v>0</v>
      </c>
      <c r="H70" s="14">
        <v>0</v>
      </c>
    </row>
    <row r="71" spans="2:13" x14ac:dyDescent="0.35">
      <c r="B71" s="7">
        <f t="shared" ref="B71:B80" si="15">B70+30</f>
        <v>44625</v>
      </c>
      <c r="C71" s="14">
        <v>3012220.0000000005</v>
      </c>
      <c r="D71" s="14">
        <v>15052</v>
      </c>
      <c r="E71" s="14">
        <v>0</v>
      </c>
      <c r="F71" s="14">
        <v>2099510</v>
      </c>
      <c r="G71" s="14">
        <v>0</v>
      </c>
      <c r="H71" s="14">
        <v>0</v>
      </c>
      <c r="K71" s="24"/>
      <c r="L71" s="3"/>
    </row>
    <row r="72" spans="2:13" x14ac:dyDescent="0.35">
      <c r="B72" s="7">
        <f t="shared" si="15"/>
        <v>44655</v>
      </c>
      <c r="C72" s="14">
        <v>2883306</v>
      </c>
      <c r="D72" s="14">
        <v>11999</v>
      </c>
      <c r="E72" s="14">
        <v>0</v>
      </c>
      <c r="F72" s="14">
        <v>1957758</v>
      </c>
      <c r="G72" s="14">
        <v>0</v>
      </c>
      <c r="H72" s="14">
        <v>0</v>
      </c>
      <c r="L72" s="3"/>
      <c r="M72" s="3"/>
    </row>
    <row r="73" spans="2:13" x14ac:dyDescent="0.35">
      <c r="B73" s="7">
        <f t="shared" si="15"/>
        <v>44685</v>
      </c>
      <c r="C73" s="14">
        <v>1669657.9999999998</v>
      </c>
      <c r="D73" s="14">
        <v>10246</v>
      </c>
      <c r="E73" s="19">
        <v>0</v>
      </c>
      <c r="F73" s="14">
        <v>1913220</v>
      </c>
      <c r="G73" s="14">
        <v>0</v>
      </c>
      <c r="H73" s="19">
        <v>0</v>
      </c>
    </row>
    <row r="74" spans="2:13" x14ac:dyDescent="0.35">
      <c r="B74" s="7">
        <f t="shared" si="15"/>
        <v>44715</v>
      </c>
      <c r="C74" s="14">
        <v>957807</v>
      </c>
      <c r="D74" s="14">
        <v>7369</v>
      </c>
      <c r="E74" s="19">
        <v>0</v>
      </c>
      <c r="F74" s="14">
        <v>1811277</v>
      </c>
      <c r="G74" s="14">
        <v>0</v>
      </c>
      <c r="H74" s="19">
        <v>0</v>
      </c>
    </row>
    <row r="75" spans="2:13" x14ac:dyDescent="0.35">
      <c r="B75" s="7">
        <f t="shared" si="15"/>
        <v>44745</v>
      </c>
      <c r="C75" s="14">
        <v>2013025</v>
      </c>
      <c r="D75" s="14">
        <v>5699</v>
      </c>
      <c r="E75" s="19">
        <v>0</v>
      </c>
      <c r="F75" s="14">
        <v>1877895</v>
      </c>
      <c r="G75" s="14">
        <v>0</v>
      </c>
      <c r="H75" s="19">
        <v>0</v>
      </c>
    </row>
    <row r="76" spans="2:13" x14ac:dyDescent="0.35">
      <c r="B76" s="7">
        <f t="shared" si="15"/>
        <v>44775</v>
      </c>
      <c r="C76" s="14">
        <v>1709597.9999999998</v>
      </c>
      <c r="D76" s="14">
        <v>6712</v>
      </c>
      <c r="E76" s="19">
        <v>0</v>
      </c>
      <c r="F76" s="14">
        <v>1918421</v>
      </c>
      <c r="G76" s="14">
        <v>0</v>
      </c>
      <c r="H76" s="19">
        <v>0</v>
      </c>
    </row>
    <row r="77" spans="2:13" x14ac:dyDescent="0.35">
      <c r="B77" s="7">
        <f>B76+31</f>
        <v>44806</v>
      </c>
      <c r="C77" s="14">
        <v>1743497</v>
      </c>
      <c r="D77" s="14">
        <v>8569</v>
      </c>
      <c r="E77" s="19">
        <v>0</v>
      </c>
      <c r="F77" s="14">
        <v>1911015</v>
      </c>
      <c r="G77" s="14">
        <v>0</v>
      </c>
      <c r="H77" s="19">
        <v>0</v>
      </c>
    </row>
    <row r="78" spans="2:13" x14ac:dyDescent="0.35">
      <c r="B78" s="7">
        <f>B77+30</f>
        <v>44836</v>
      </c>
      <c r="C78" s="14">
        <v>960026</v>
      </c>
      <c r="D78" s="14">
        <v>10586</v>
      </c>
      <c r="E78" s="14">
        <v>0</v>
      </c>
      <c r="F78" s="14">
        <v>1994247</v>
      </c>
      <c r="G78" s="14">
        <v>0</v>
      </c>
      <c r="H78" s="14">
        <v>0</v>
      </c>
    </row>
    <row r="79" spans="2:13" x14ac:dyDescent="0.35">
      <c r="B79" s="7">
        <f>B78+40</f>
        <v>44876</v>
      </c>
      <c r="C79" s="14">
        <v>1647714.9999999998</v>
      </c>
      <c r="D79" s="14">
        <v>13271</v>
      </c>
      <c r="E79" s="19">
        <v>0</v>
      </c>
      <c r="F79" s="14">
        <v>2066003</v>
      </c>
      <c r="G79" s="14">
        <v>0</v>
      </c>
      <c r="H79" s="19">
        <v>0</v>
      </c>
    </row>
    <row r="80" spans="2:13" x14ac:dyDescent="0.35">
      <c r="B80" s="7">
        <f t="shared" si="15"/>
        <v>44906</v>
      </c>
      <c r="C80" s="14">
        <v>2296402</v>
      </c>
      <c r="D80" s="14">
        <v>14500</v>
      </c>
      <c r="E80" s="14">
        <v>0</v>
      </c>
      <c r="F80" s="14">
        <v>1985885</v>
      </c>
      <c r="G80" s="14">
        <v>0</v>
      </c>
      <c r="H80" s="14">
        <v>0</v>
      </c>
    </row>
    <row r="81" spans="2:8" x14ac:dyDescent="0.35">
      <c r="B81" s="44" t="s">
        <v>15</v>
      </c>
      <c r="C81" s="22">
        <f t="shared" ref="C81:H81" si="16">SUM(C69:C80)</f>
        <v>21574184</v>
      </c>
      <c r="D81" s="22">
        <f t="shared" si="16"/>
        <v>136859</v>
      </c>
      <c r="E81" s="22">
        <f t="shared" si="16"/>
        <v>0</v>
      </c>
      <c r="F81" s="22">
        <f t="shared" si="16"/>
        <v>23512569</v>
      </c>
      <c r="G81" s="22">
        <f t="shared" si="16"/>
        <v>0</v>
      </c>
      <c r="H81" s="22">
        <f t="shared" si="16"/>
        <v>0</v>
      </c>
    </row>
  </sheetData>
  <mergeCells count="28">
    <mergeCell ref="F68:H68"/>
    <mergeCell ref="B63:K63"/>
    <mergeCell ref="F47:I47"/>
    <mergeCell ref="J47:L47"/>
    <mergeCell ref="M47:O47"/>
    <mergeCell ref="B65:B67"/>
    <mergeCell ref="C65:E65"/>
    <mergeCell ref="F65:H65"/>
    <mergeCell ref="B42:N42"/>
    <mergeCell ref="B44:B46"/>
    <mergeCell ref="C44:E44"/>
    <mergeCell ref="F44:I44"/>
    <mergeCell ref="J44:L44"/>
    <mergeCell ref="M44:O44"/>
    <mergeCell ref="B22:N22"/>
    <mergeCell ref="B24:B26"/>
    <mergeCell ref="C24:N24"/>
    <mergeCell ref="C25:E25"/>
    <mergeCell ref="F25:H25"/>
    <mergeCell ref="I25:K25"/>
    <mergeCell ref="L25:N25"/>
    <mergeCell ref="B2:N2"/>
    <mergeCell ref="B4:B6"/>
    <mergeCell ref="C4:N4"/>
    <mergeCell ref="C5:E5"/>
    <mergeCell ref="F5:H5"/>
    <mergeCell ref="I5:K5"/>
    <mergeCell ref="L5:N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 2022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Kirill Aleksandrov</cp:lastModifiedBy>
  <cp:lastPrinted>2014-09-12T10:05:56Z</cp:lastPrinted>
  <dcterms:created xsi:type="dcterms:W3CDTF">2013-02-13T06:26:05Z</dcterms:created>
  <dcterms:modified xsi:type="dcterms:W3CDTF">2023-01-26T08:24:04Z</dcterms:modified>
</cp:coreProperties>
</file>